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00" windowHeight="9470" firstSheet="9" activeTab="0"/>
  </bookViews>
  <sheets>
    <sheet name="1.sz. melléke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" sheetId="6" r:id="rId6"/>
    <sheet name="7.sz. melléklet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 melléklet" sheetId="12" r:id="rId12"/>
    <sheet name="13.sz. melléklet" sheetId="13" r:id="rId13"/>
    <sheet name="14.sz. melléklet" sheetId="14" r:id="rId14"/>
  </sheets>
  <definedNames>
    <definedName name="_xlnm.Print_Area" localSheetId="0">'1.sz. mellékelet'!$A$1:$F$47</definedName>
    <definedName name="_xlnm.Print_Area" localSheetId="12">'13.sz. melléklet'!$A$1:$O$24</definedName>
    <definedName name="_xlnm.Print_Area" localSheetId="13">'14.sz. melléklet'!$A$1:$E$178</definedName>
  </definedNames>
  <calcPr fullCalcOnLoad="1"/>
</workbook>
</file>

<file path=xl/sharedStrings.xml><?xml version="1.0" encoding="utf-8"?>
<sst xmlns="http://schemas.openxmlformats.org/spreadsheetml/2006/main" count="1000" uniqueCount="529">
  <si>
    <t>A.</t>
  </si>
  <si>
    <t>Megnevezés</t>
  </si>
  <si>
    <t>B.</t>
  </si>
  <si>
    <t>C.</t>
  </si>
  <si>
    <t>D.</t>
  </si>
  <si>
    <t>E.</t>
  </si>
  <si>
    <t>BEVÉTELEK</t>
  </si>
  <si>
    <t>I.</t>
  </si>
  <si>
    <t>Működési bevételek</t>
  </si>
  <si>
    <t>1.</t>
  </si>
  <si>
    <t>Intézményi működési bevételek</t>
  </si>
  <si>
    <t>2.</t>
  </si>
  <si>
    <t>Közhatalmi bevételek</t>
  </si>
  <si>
    <t>Illetékek</t>
  </si>
  <si>
    <t>Helyi adók</t>
  </si>
  <si>
    <t>Átengedett központi adók</t>
  </si>
  <si>
    <t>Bírság, egyéb bevétel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</si>
  <si>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</si>
  <si>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</si>
  <si>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</si>
  <si>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</si>
  <si>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</si>
  <si>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</si>
  <si>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</si>
  <si>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</si>
  <si>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</si>
  <si>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</si>
  <si>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</si>
  <si>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</si>
  <si>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</si>
  <si>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</si>
  <si>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Támogatási kölcsönök visszatérülése</t>
  </si>
  <si>
    <t>Költségvetési bevétel</t>
  </si>
  <si>
    <t>VII.</t>
  </si>
  <si>
    <t>Költségvetési hiány belső finanszírozása</t>
  </si>
  <si>
    <t xml:space="preserve">  -  előző évi  pénzmaradvány</t>
  </si>
  <si>
    <t> VIII.</t>
  </si>
  <si>
    <t>Költségvet. külső hiány finanszírozása</t>
  </si>
  <si>
    <t xml:space="preserve"> -  Értékpapírok értékesítési bevétele</t>
  </si>
  <si>
    <t>IX.</t>
  </si>
  <si>
    <t>-   Kötvénykibocsátás</t>
  </si>
  <si>
    <t>X.</t>
  </si>
  <si>
    <t>-  Hitel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</si>
  <si>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</si>
  <si>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</si>
  <si>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</si>
  <si>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</si>
  <si>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</si>
  <si>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Nyújtott kölcsönök</t>
  </si>
  <si>
    <t>Tartalékok</t>
  </si>
  <si>
    <t>Általános tartalék</t>
  </si>
  <si>
    <t>Céltartalék</t>
  </si>
  <si>
    <t> V</t>
  </si>
  <si>
    <t>Finanszírozási kiadások</t>
  </si>
  <si>
    <t>- hitelek törlesztése felhalmozási</t>
  </si>
  <si>
    <t xml:space="preserve">KIADÁSOK mindösszesen </t>
  </si>
  <si>
    <t>2.1</t>
  </si>
  <si>
    <t>2.2</t>
  </si>
  <si>
    <t>2.3</t>
  </si>
  <si>
    <t>2.4</t>
  </si>
  <si>
    <t>1. számú melléklet</t>
  </si>
  <si>
    <t>Balatonakali Önkormányzat 2013. évi költségvetési összevont főösszesítő</t>
  </si>
  <si>
    <t>Sor-   sz</t>
  </si>
  <si>
    <t>2. számú melléklet</t>
  </si>
  <si>
    <t>Balatonakali Önkormányzat működési és felhalmozási egyensúlyát bemutató mérleg</t>
  </si>
  <si>
    <t>Személyi jellegű kiadások</t>
  </si>
  <si>
    <t>Munkaadót terhelő járulékok</t>
  </si>
  <si>
    <t>3.</t>
  </si>
  <si>
    <t>Dologi jellegű kiadások</t>
  </si>
  <si>
    <t>4.</t>
  </si>
  <si>
    <t>Működési célú pénzeszköz átadások</t>
  </si>
  <si>
    <t>5.</t>
  </si>
  <si>
    <t>Kapott kamatok</t>
  </si>
  <si>
    <t>Támogatások, támogatás értékű kiadások</t>
  </si>
  <si>
    <t>6.</t>
  </si>
  <si>
    <t>Önkormányzatok költségvetési támogatása</t>
  </si>
  <si>
    <t>Önkormányzatok által folyósított ellátások</t>
  </si>
  <si>
    <t>7.</t>
  </si>
  <si>
    <t>Támogatások, támogatás értékű bevételek</t>
  </si>
  <si>
    <t xml:space="preserve">  7.1.Általános tartalék</t>
  </si>
  <si>
    <t>Összes költségvetési működési bevétel</t>
  </si>
  <si>
    <t>Összes működési kiadás</t>
  </si>
  <si>
    <t>Összes működési bevétel</t>
  </si>
  <si>
    <t>Beruházások,Felújítás</t>
  </si>
  <si>
    <t>Felhalmozási célú hitel törlesztése</t>
  </si>
  <si>
    <t>Felhalm.célú pe.átvétel háztartásoktól</t>
  </si>
  <si>
    <t>Fejlesztési céltartalék</t>
  </si>
  <si>
    <t xml:space="preserve">4. </t>
  </si>
  <si>
    <t>Felhalm.c.tám.értékű átvett pe.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</si>
  <si>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</si>
  <si>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</si>
  <si>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</si>
  <si>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</si>
  <si>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</si>
  <si>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ezer Ft-ban</t>
  </si>
  <si>
    <t>3. számú melléklet</t>
  </si>
  <si>
    <t>Balatonakali Önkormányzat 2013. évi működési bevételek</t>
  </si>
  <si>
    <t> I.</t>
  </si>
  <si>
    <t>1.Intézményi működési bevételek</t>
  </si>
  <si>
    <t>2. Közhatalmi bevételek</t>
  </si>
  <si>
    <t>2.1 Illetékek</t>
  </si>
  <si>
    <t>2.2 Helyi adók</t>
  </si>
  <si>
    <t>2.3 Átengedett központi adók</t>
  </si>
  <si>
    <t>2.4 Bíróságok, pótlékok és egyéb sajátos bevételek</t>
  </si>
  <si>
    <t> II.</t>
  </si>
  <si>
    <t>3. Önkormányzatok költségvetési támogatása</t>
  </si>
  <si>
    <t>3.1Önkormányzati hivatal működési támogatása</t>
  </si>
  <si>
    <t xml:space="preserve">3.2 Településüzemeltetéshez támogatás </t>
  </si>
  <si>
    <t>3.3 Egyéb kötelező feladat ellátása</t>
  </si>
  <si>
    <t> III.</t>
  </si>
  <si>
    <t>Működési célú pénzeszköz átvétel</t>
  </si>
  <si>
    <t xml:space="preserve">     - ebből OEP-től átvett pénzeszköz</t>
  </si>
  <si>
    <t> IV.</t>
  </si>
  <si>
    <t>Véglegesen átvett pénzeszköz</t>
  </si>
  <si>
    <t>V. </t>
  </si>
  <si>
    <t>Támogatási kölcsön visszatérülése</t>
  </si>
  <si>
    <t>VI</t>
  </si>
  <si>
    <t>Pénzforgalom nélküli bevétel</t>
  </si>
  <si>
    <t>-ebből belső hiányt finansz. pénzmaradvány</t>
  </si>
  <si>
    <t>VII</t>
  </si>
  <si>
    <t>Értékpapír értékesítése</t>
  </si>
  <si>
    <t xml:space="preserve">Bevételek mindösszesen </t>
  </si>
  <si>
    <t>Sor    sz.</t>
  </si>
  <si>
    <t>4. számú melléklet</t>
  </si>
  <si>
    <t>5. számú melléklet</t>
  </si>
  <si>
    <t>Balatonakali Önkormányzat 2013. évi működési kiadásai,</t>
  </si>
  <si>
    <t>összevont létszámkeret</t>
  </si>
  <si>
    <t>2013. évi előirányzat</t>
  </si>
  <si>
    <t>Ellátottak juttatásai (szoc.)</t>
  </si>
  <si>
    <t>Támogatásértékű műk.kiadások</t>
  </si>
  <si>
    <t>Végleges pénzeszközátadások</t>
  </si>
  <si>
    <t xml:space="preserve">Működési kiadások </t>
  </si>
  <si>
    <t>8.</t>
  </si>
  <si>
    <t>Év végi tervezett pénzmaradvány</t>
  </si>
  <si>
    <t xml:space="preserve">Működési kiadások mindösszesen </t>
  </si>
  <si>
    <t>Sor-   sz.</t>
  </si>
  <si>
    <t>Engegélyezett létszámkeret (összevont)</t>
  </si>
  <si>
    <t>Balatonakali Önkormányzat</t>
  </si>
  <si>
    <t>Felhalmozási kiadások részletezése</t>
  </si>
  <si>
    <t>B</t>
  </si>
  <si>
    <t>C</t>
  </si>
  <si>
    <t>D</t>
  </si>
  <si>
    <t>E</t>
  </si>
  <si>
    <t>Felújítás</t>
  </si>
  <si>
    <t>Beruházás</t>
  </si>
  <si>
    <t>Befektetett pénzügyi eszköz</t>
  </si>
  <si>
    <t>Felhalmozási pe.átad.ÁHT-n kívülre</t>
  </si>
  <si>
    <t>A</t>
  </si>
  <si>
    <t>Felharmozási kiadások mindösszesen</t>
  </si>
  <si>
    <t>Balatonakali Önkormányzat 2013. évi összevont költségvetés szakfeladatonként</t>
  </si>
  <si>
    <t>Szakfeladat</t>
  </si>
  <si>
    <t>G</t>
  </si>
  <si>
    <t>H</t>
  </si>
  <si>
    <t>370000 Szennyvíz gyűjtése,tisztítása,elhelyezése</t>
  </si>
  <si>
    <t>381103 Települési hulladék vegyes gyűjtése</t>
  </si>
  <si>
    <t>522001 Közutak, hidak</t>
  </si>
  <si>
    <t>552001 Üdülői szálláshely szolgáltatás</t>
  </si>
  <si>
    <t>562912 Óvodai intézményi étkeztetés</t>
  </si>
  <si>
    <t>581400 Folyóirat időszaki kiadvány</t>
  </si>
  <si>
    <t>631000 Világháló portál</t>
  </si>
  <si>
    <t>650000 Biztosítás,vagyonbiztosítás</t>
  </si>
  <si>
    <t>9.</t>
  </si>
  <si>
    <t>10.</t>
  </si>
  <si>
    <t>11.</t>
  </si>
  <si>
    <t>813000 Zöldterület-kezelés</t>
  </si>
  <si>
    <t>12.</t>
  </si>
  <si>
    <t>841112 Önkormányzati jogalkotás</t>
  </si>
  <si>
    <t>13.</t>
  </si>
  <si>
    <t>841169 M.n.s egyéb kiegészítő szolgáltatáso</t>
  </si>
  <si>
    <t>14.</t>
  </si>
  <si>
    <t>841191 Nemzeti ünnepek programjai</t>
  </si>
  <si>
    <t>15.</t>
  </si>
  <si>
    <t>841192 Kiemelt állami és önkormányzati ren</t>
  </si>
  <si>
    <t>841358Turizmusfejlesztési támogatás</t>
  </si>
  <si>
    <t>17.</t>
  </si>
  <si>
    <t>841402 Közvilágítás</t>
  </si>
  <si>
    <t>18.</t>
  </si>
  <si>
    <t>841901 Önkormányzati és társulások elszám</t>
  </si>
  <si>
    <t>19.</t>
  </si>
  <si>
    <t>841907 Önkormányzatok elszámolásai költsé</t>
  </si>
  <si>
    <t>20.</t>
  </si>
  <si>
    <t>842155 Önkormányzatok m.n.s.nemzetközi .</t>
  </si>
  <si>
    <t>21.</t>
  </si>
  <si>
    <t>842428 Bűnmegelőzés</t>
  </si>
  <si>
    <t>22.</t>
  </si>
  <si>
    <t xml:space="preserve">842521 Tűzoltás, műszaki mentés </t>
  </si>
  <si>
    <t>23.</t>
  </si>
  <si>
    <t>24.</t>
  </si>
  <si>
    <t>851011 Óvodai nevelés, ellátás</t>
  </si>
  <si>
    <t>25.</t>
  </si>
  <si>
    <t xml:space="preserve">852011 Általános iskolai tanulók nappali 1-4 </t>
  </si>
  <si>
    <t>26.</t>
  </si>
  <si>
    <t xml:space="preserve">852021 Általános iskolai tanulók nappali 5-8 </t>
  </si>
  <si>
    <t>27.</t>
  </si>
  <si>
    <t>862101 Háziorvosi alapellátás</t>
  </si>
  <si>
    <t>28.</t>
  </si>
  <si>
    <t>862102 Háziorvosi ügyeleti ellátás</t>
  </si>
  <si>
    <t>29.</t>
  </si>
  <si>
    <t>862231 Foglalkozás-egészségügyi alapellátás</t>
  </si>
  <si>
    <t>30.</t>
  </si>
  <si>
    <t>862301 Fogorvosi alapellátás</t>
  </si>
  <si>
    <t>31.</t>
  </si>
  <si>
    <t>869037 Fizikoterápiás szolgáltatás</t>
  </si>
  <si>
    <t>32.</t>
  </si>
  <si>
    <t>869041 Család és nővédelmi egészségügyi g</t>
  </si>
  <si>
    <t>882111 Rendszeres szociális segély</t>
  </si>
  <si>
    <t>34.</t>
  </si>
  <si>
    <t>882113 Lakásfenntartási támogatás</t>
  </si>
  <si>
    <t>35.</t>
  </si>
  <si>
    <t>882115 Ápolási díj méltányossági alapon</t>
  </si>
  <si>
    <t>36.</t>
  </si>
  <si>
    <t>882117 Rendszeres gyermekvédelmi pénzbe</t>
  </si>
  <si>
    <t>37.</t>
  </si>
  <si>
    <t>882122 Átmeneti segély</t>
  </si>
  <si>
    <t>38.</t>
  </si>
  <si>
    <t>882129 Egyéb önkormányzati eseti eseti pé</t>
  </si>
  <si>
    <t>39.</t>
  </si>
  <si>
    <t>882202 Közgyógyellátás</t>
  </si>
  <si>
    <t>40.</t>
  </si>
  <si>
    <t>889201 Gyermekjóléti szolgáltatás</t>
  </si>
  <si>
    <t>41.</t>
  </si>
  <si>
    <t>889922 Házi segítségnyújtás</t>
  </si>
  <si>
    <t>42.</t>
  </si>
  <si>
    <t>890301 Civil szervezetek működési támogat</t>
  </si>
  <si>
    <t>43.</t>
  </si>
  <si>
    <t>890443 Egyéb közfoglalkoztatás</t>
  </si>
  <si>
    <t>44.</t>
  </si>
  <si>
    <t xml:space="preserve">890506 Egyházak közösségi és hitéleti tev </t>
  </si>
  <si>
    <t>45.</t>
  </si>
  <si>
    <t>910123 Könyvtári szolgáltatások</t>
  </si>
  <si>
    <t>46.</t>
  </si>
  <si>
    <t>910502 Közművelődési intézmények,közös</t>
  </si>
  <si>
    <t>47.</t>
  </si>
  <si>
    <t>931301 Szabadidős sport tevékenység tám.</t>
  </si>
  <si>
    <t>48.</t>
  </si>
  <si>
    <t>932911 Szabadidős park,fürdő és strand</t>
  </si>
  <si>
    <t>960302 Köztemető-fenntartás és működtetés</t>
  </si>
  <si>
    <t>Összesen:</t>
  </si>
  <si>
    <t>Tartalék:</t>
  </si>
  <si>
    <t>Mindösszesen:</t>
  </si>
  <si>
    <t>Sor-szám</t>
  </si>
  <si>
    <t>680001 Lakóingatlan, bérbeadása, üzemeltetés</t>
  </si>
  <si>
    <t>680002 Nem lakóingatlan bérbeadása,üzemeltetése</t>
  </si>
  <si>
    <t>F</t>
  </si>
  <si>
    <t>6. számú melléklet</t>
  </si>
  <si>
    <t>Balatonakali Önkormányzat kiadásai</t>
  </si>
  <si>
    <t>előirányzat</t>
  </si>
  <si>
    <t>Személyi juttatások</t>
  </si>
  <si>
    <t>Rendszeres személyi juttatások</t>
  </si>
  <si>
    <t>1.1.1. Teljes munkaidőben fog.rendsz.szem.juttatás</t>
  </si>
  <si>
    <t>1.1.2. Részmunkaidőben fog.rendsz.szem.juttatás</t>
  </si>
  <si>
    <t>Nem rendszeres személyi juttatások</t>
  </si>
  <si>
    <t>1.2.1. Teljes munkaidőben fogl.nem rendszeres jutt.</t>
  </si>
  <si>
    <t>Külső személyi juttatások</t>
  </si>
  <si>
    <t>Dologi kiadások, és egyéb folyó kiadások</t>
  </si>
  <si>
    <t>Dologi kiadások</t>
  </si>
  <si>
    <t>3.1.1. Készletbeszerzés</t>
  </si>
  <si>
    <t>3.1.2. Kommunikációs szolg.</t>
  </si>
  <si>
    <t>3.1.3. Szolgáltatási kiadások</t>
  </si>
  <si>
    <t xml:space="preserve">3.1.4. Áfa </t>
  </si>
  <si>
    <t>3.1.5. Kiküldetés, reprezentáció, reklámkiadások</t>
  </si>
  <si>
    <t>3.1.6. Egyéb dologi kiadások</t>
  </si>
  <si>
    <t>Egyéb folyó kiadások</t>
  </si>
  <si>
    <t>3.2.1. Munkáltató által fizetett szja</t>
  </si>
  <si>
    <t>3.2.3. Egyéb befizetési kötelezettségek</t>
  </si>
  <si>
    <t>Önkormányzat által folyósított ellátások</t>
  </si>
  <si>
    <t>Átadott pénzeszközök</t>
  </si>
  <si>
    <t>Beruházás,felújítás</t>
  </si>
  <si>
    <t>Kiadás összesen</t>
  </si>
  <si>
    <t>Balatonakali Önkormányzat bevételei</t>
  </si>
  <si>
    <t xml:space="preserve">I. </t>
  </si>
  <si>
    <t>Kapott támogatások</t>
  </si>
  <si>
    <t>II</t>
  </si>
  <si>
    <t>Támogatásértékű bevétel</t>
  </si>
  <si>
    <t>Működési célú támogatásértékű bevétel</t>
  </si>
  <si>
    <t>1.1. Helyi önkormányzattól</t>
  </si>
  <si>
    <t>III</t>
  </si>
  <si>
    <t>1.1. Építményadó</t>
  </si>
  <si>
    <t>1.2. Telekadó</t>
  </si>
  <si>
    <t>1.3. Idegenforgalmi adó tartózkodás után</t>
  </si>
  <si>
    <t>1.3 Idegenforgalmi adó épület után</t>
  </si>
  <si>
    <t>14. Iparűzési adó</t>
  </si>
  <si>
    <t>Bírság, pótlék</t>
  </si>
  <si>
    <t>Talajterhelési díj</t>
  </si>
  <si>
    <t>Intézményi működési bevétel</t>
  </si>
  <si>
    <t>Egyéb saját bevétel</t>
  </si>
  <si>
    <t>1.1. Szolgáltatások ellenértéke</t>
  </si>
  <si>
    <t>1.2 Intézményi ellátási díj</t>
  </si>
  <si>
    <t>1.3. Továbbszámlázott(közv.)szolg.értéke</t>
  </si>
  <si>
    <t>1.4. Bérleti és lízingdíj bevételek</t>
  </si>
  <si>
    <t>1.5 Egyéb sajátos bevétel</t>
  </si>
  <si>
    <t>1.6 Önkormányzati lakás lakbére</t>
  </si>
  <si>
    <t>1.7 Árú és készletértékesítés</t>
  </si>
  <si>
    <t>Áfa bevételek, visszatérülések</t>
  </si>
  <si>
    <t>Üzemeltetésből, koncessz. származó bevétel</t>
  </si>
  <si>
    <t>Kölcsön törlesztése</t>
  </si>
  <si>
    <t>Átvett pénzeszköz</t>
  </si>
  <si>
    <t>Előző évi költségvetési pénzmaradvány</t>
  </si>
  <si>
    <t>1.1</t>
  </si>
  <si>
    <t>1.2</t>
  </si>
  <si>
    <t>1.3</t>
  </si>
  <si>
    <t>3.1</t>
  </si>
  <si>
    <t>3.2</t>
  </si>
  <si>
    <t>7. számú melléklet</t>
  </si>
  <si>
    <t>7. számú melléklet folytatása</t>
  </si>
  <si>
    <t>Bevétel összesen</t>
  </si>
  <si>
    <t>4.1 Gépjárműadó</t>
  </si>
  <si>
    <t>Balatonakali Önkormányzat 2013. évi általános és céltartaléka</t>
  </si>
  <si>
    <t>2. </t>
  </si>
  <si>
    <t>Céltartalék felhalmozási (pályázat)</t>
  </si>
  <si>
    <t>Összesen</t>
  </si>
  <si>
    <t>8. számú melléklet</t>
  </si>
  <si>
    <t>Feladat megnevezése</t>
  </si>
  <si>
    <t>Kossuth utca - főtér</t>
  </si>
  <si>
    <t>Aprítógép és kazán</t>
  </si>
  <si>
    <t>Rendezési terv</t>
  </si>
  <si>
    <t>Térfigyelő rendszer</t>
  </si>
  <si>
    <t>Esővíz gyűjtő</t>
  </si>
  <si>
    <t>Közvilágítás</t>
  </si>
  <si>
    <t>Számítógép</t>
  </si>
  <si>
    <t>Számítógép program</t>
  </si>
  <si>
    <t>Sófal</t>
  </si>
  <si>
    <t>Hőlégsterilizátor</t>
  </si>
  <si>
    <t>Telkek, földterület vásárlása</t>
  </si>
  <si>
    <t>XZM-505 utánfutó, Alfa ten utánfutó</t>
  </si>
  <si>
    <t>PM Hivatal - tető</t>
  </si>
  <si>
    <t>Strandi átemelő felújítása</t>
  </si>
  <si>
    <t>Strandi vizesblokk járólapozása</t>
  </si>
  <si>
    <t>F.</t>
  </si>
  <si>
    <t>Beruházások</t>
  </si>
  <si>
    <t>BAHART részvény tőkeemeléshez</t>
  </si>
  <si>
    <t>Felhalmozási kiadások összesen</t>
  </si>
  <si>
    <t>Balatonakali Önkormányzat 2013. évi felhalmozási kiadásai feladatonként/célonként</t>
  </si>
  <si>
    <t>9. számú melléklet</t>
  </si>
  <si>
    <t>2013. évi támogatása</t>
  </si>
  <si>
    <t>önkormányzati hivatal működésének támogatása</t>
  </si>
  <si>
    <t>településüzemeltetéshez kapcsolódó feladatellátás támogatása</t>
  </si>
  <si>
    <t>egyéb kötelező önkormányzati feladatok támogatása</t>
  </si>
  <si>
    <t>Hozzájárulás a pénzbeli szociális ellátásokhoz</t>
  </si>
  <si>
    <t>Egyes szociális és gyermekjóléti feladatok támogatása</t>
  </si>
  <si>
    <t>Könyvtári, közművelődési és múzeumi feladatok</t>
  </si>
  <si>
    <t>Önkorm.egyes köznevelési és gyermekétkeztetési feladatainak támogatása</t>
  </si>
  <si>
    <t>Óvodaműködtetési támogatás</t>
  </si>
  <si>
    <t>Ingyenes és kedvezményes óvodai étkeztetés támogatása</t>
  </si>
  <si>
    <t>10. számú melléklet</t>
  </si>
  <si>
    <t>Helyi önkorm. általános működésének és ágazati feladatainak támogatása összesen:</t>
  </si>
  <si>
    <t>Átadott pénzeszközök államháztartáson belülre</t>
  </si>
  <si>
    <t>Tihanyi Közös Hivatal</t>
  </si>
  <si>
    <t>Óvoda Balatonakali</t>
  </si>
  <si>
    <t>Önkormányzat Balatonfüred ügyeleti díj</t>
  </si>
  <si>
    <t>Tűzoltóság</t>
  </si>
  <si>
    <t>Iskolák támogatása</t>
  </si>
  <si>
    <t>Védőnői szolgálat</t>
  </si>
  <si>
    <t>Kistérségi társulatnak</t>
  </si>
  <si>
    <t>Jelző rendszer támogatása</t>
  </si>
  <si>
    <t>Átadott pénzeszközök államháztartáson kívülre</t>
  </si>
  <si>
    <t>Mozdulj Balaton</t>
  </si>
  <si>
    <t>Balatonakaliért Közalapítvány</t>
  </si>
  <si>
    <t>Horgászegyesület Balatonakali</t>
  </si>
  <si>
    <t>Sportegyesület</t>
  </si>
  <si>
    <t>Vöröskereszt</t>
  </si>
  <si>
    <t>Polgárőrség</t>
  </si>
  <si>
    <t>Erdélyi Kör Egyesület</t>
  </si>
  <si>
    <t>Levendula Nyugdíjas Klub</t>
  </si>
  <si>
    <t>Borútegyesület Akali</t>
  </si>
  <si>
    <t>Vállalkozások támogatása:</t>
  </si>
  <si>
    <t>UNIPRAX Eü. Bt. Fizikoterápia</t>
  </si>
  <si>
    <t>11. számú melléklet</t>
  </si>
  <si>
    <t>Torda község támogatása</t>
  </si>
  <si>
    <t>Támogatás</t>
  </si>
  <si>
    <t>Balatonakali Önkormányzat szakfeladatainak</t>
  </si>
  <si>
    <t>2013. évi kiadásai kiemelt előirányzatonként</t>
  </si>
  <si>
    <t>Szakfeladat száma,</t>
  </si>
  <si>
    <t>Megnevezése</t>
  </si>
  <si>
    <t>Működési kiadás megnevezése</t>
  </si>
  <si>
    <t>(összesen és kiemelt előirányzatok szerint)</t>
  </si>
  <si>
    <t>370000 szennyvíz gyűjtése, tisztítása, elhelyezése</t>
  </si>
  <si>
    <t>Dologi kiadás</t>
  </si>
  <si>
    <t>381103 Települési hulladék vegyes gyűjtése, szállítása</t>
  </si>
  <si>
    <t>522110 Közutak, hidak, alagutak üzemeltetése</t>
  </si>
  <si>
    <t>552001 Üdülő szálláshely szolgáltatás</t>
  </si>
  <si>
    <t>Személyi jellegű</t>
  </si>
  <si>
    <t>Munkaadókat terhelő</t>
  </si>
  <si>
    <t>581400 Folyóirat, időszaki kiadvány kiadása</t>
  </si>
  <si>
    <t xml:space="preserve">631200 Világháló portál </t>
  </si>
  <si>
    <t>650000 Biztosítás, vagyonbiztosítás</t>
  </si>
  <si>
    <t>Egyéb kiadás</t>
  </si>
  <si>
    <t>Finanszírozási célú kiadás</t>
  </si>
  <si>
    <t>813000 Zöldterület kezelés</t>
  </si>
  <si>
    <t>Személyi juttatás</t>
  </si>
  <si>
    <t>Munkaadókat terhelő járulékok</t>
  </si>
  <si>
    <t>Létszám</t>
  </si>
  <si>
    <t>Egyéb dologi kiadás</t>
  </si>
  <si>
    <t>841169 M.n.s egyéb kiegészítő szolgáltatások</t>
  </si>
  <si>
    <t>Átadott pe.</t>
  </si>
  <si>
    <t>Műk.tartalék</t>
  </si>
  <si>
    <t>841191 Nemzeti ünnepek</t>
  </si>
  <si>
    <t>841192 Kiemelt állami és önkormányzati rendezvény</t>
  </si>
  <si>
    <t>Átadott pénzeszköz</t>
  </si>
  <si>
    <t>841907 Önkormányzatok, kistérségi társulások elszámolásai</t>
  </si>
  <si>
    <t>842155 Nemzetközi kapcsolatok</t>
  </si>
  <si>
    <t>842521 Tűzoltás, műszaki mentés, katasztrófahelyzet elhárítás</t>
  </si>
  <si>
    <t>852011 Általános iskolai tanulók nevelése, oktatása 1-4. évfolyam</t>
  </si>
  <si>
    <t>852021 Általános iskolai tanulók nevelése, oktatása 5-8. évfolyam</t>
  </si>
  <si>
    <t>862101 Háziorvosi ellátás</t>
  </si>
  <si>
    <t>862102 Háziorvosi ügyelet</t>
  </si>
  <si>
    <t>862231 Foglalkoztatás egészségügyi alapellátás</t>
  </si>
  <si>
    <t>869041 Család és nővédelmi egészségügyi gondozás</t>
  </si>
  <si>
    <t>Ellátottak juttatás</t>
  </si>
  <si>
    <t>882113 Lakásfenntart.tám norm. alapon</t>
  </si>
  <si>
    <t>882129 Egyéb önkormányzati eseti pénzbeni ellátás</t>
  </si>
  <si>
    <t>889201 Gyermekjóléti szolgálat</t>
  </si>
  <si>
    <t>Munkaadókat terhelő járulék</t>
  </si>
  <si>
    <t>890301 Civil szervezetek támogatása</t>
  </si>
  <si>
    <t>910123 Könyvtári szolgáltatás</t>
  </si>
  <si>
    <t>910502 Közművelődési int.,közösségi színterek működtetése</t>
  </si>
  <si>
    <t>913301 Szabadidő, sport tevékenység</t>
  </si>
  <si>
    <t>932911 Fürdő és strand szolgáltatás</t>
  </si>
  <si>
    <t>960302 Köztemető fenntartás</t>
  </si>
  <si>
    <t>682001 Lakóingatlan bérbeadása, üzemeltetése</t>
  </si>
  <si>
    <t>682002 Nem lakóingatlan bérbeadása, üzemeltetése</t>
  </si>
  <si>
    <t>Szociális ösztöndíj</t>
  </si>
  <si>
    <t>Költségvetési bevételek</t>
  </si>
  <si>
    <t>Költségvetési kiadások</t>
  </si>
  <si>
    <t>Üdülőhelyi feladatok támogatása</t>
  </si>
  <si>
    <t>Lakott külterülettel kapcsolatos feladatok támogatása</t>
  </si>
  <si>
    <t>Egyes jövedelem póltó támogatások kiegészítése</t>
  </si>
  <si>
    <t>44 138 eFt</t>
  </si>
  <si>
    <t>3.4 Egyes jövedelem pótló támogatások kiegészítése</t>
  </si>
  <si>
    <t>3.5 Hozzájárulás a pénzbeli szociális ellátáshoz</t>
  </si>
  <si>
    <t>3.6 Egyes szociális és gyermekjóléti feladatok</t>
  </si>
  <si>
    <t>3.7 Önkorm.egyes köznevelési és gyermekétkeztetési feladatainak támogatása</t>
  </si>
  <si>
    <t>3.8 Óvodaműködtetési támogatás</t>
  </si>
  <si>
    <t>3.9 Ingyenes és kedvezményes óvodai étkeztetés</t>
  </si>
  <si>
    <t>3.10 Könyvtári,közművelődési feladatok támogatása</t>
  </si>
  <si>
    <t>3.11 Üdülőhelyi feladatok</t>
  </si>
  <si>
    <t>3.12 Lakott külterülettel kapcsolatos feladatok támogatása</t>
  </si>
  <si>
    <t>3.13 Szerkezetátalakítási tartalékból kapott támogatás</t>
  </si>
  <si>
    <t>3.14 Egyéb működési célú központi támogatás</t>
  </si>
  <si>
    <t>Költségvetési támogatás működési</t>
  </si>
  <si>
    <t>Költségvetési támogatás felhalmozási</t>
  </si>
  <si>
    <t xml:space="preserve">  7.2.Céltartalék</t>
  </si>
  <si>
    <t>12. számú melléklet</t>
  </si>
  <si>
    <t>2013. évi mód. előir. 1.</t>
  </si>
  <si>
    <t>2013. évi mód. előir. 2.</t>
  </si>
  <si>
    <t>eredeti/mód. előirány. (%)</t>
  </si>
  <si>
    <t xml:space="preserve"> Céltartalék</t>
  </si>
  <si>
    <t>Bevétel 2013. évi előir.</t>
  </si>
  <si>
    <t>Bevétel 2013. évi mód.előir.1.</t>
  </si>
  <si>
    <t>Bevétel 2013. évi mód.előir.2.</t>
  </si>
  <si>
    <t>Kiadás 2013. évi mód.előir.1.</t>
  </si>
  <si>
    <t>Kiadás 2013. évi mód.előir.2.</t>
  </si>
  <si>
    <t>Kiadás 2013. évi előir.</t>
  </si>
  <si>
    <t>I</t>
  </si>
  <si>
    <t>J</t>
  </si>
  <si>
    <t xml:space="preserve">Megnevezés                                                                                                       </t>
  </si>
  <si>
    <t>25 098 eFt</t>
  </si>
  <si>
    <t>41 328 eFt</t>
  </si>
  <si>
    <t>2013. évi</t>
  </si>
  <si>
    <t xml:space="preserve">2013. évi </t>
  </si>
  <si>
    <t>mód. előir. 1.</t>
  </si>
  <si>
    <t>mód. előir. 2.</t>
  </si>
  <si>
    <t xml:space="preserve">eredeti/mód. előirány. (%)   </t>
  </si>
  <si>
    <t xml:space="preserve">Balatonakali Önkormányzat általános működésének és ágazati feladatainak </t>
  </si>
  <si>
    <t>Balatonakali Önkormányzat gördülő tervezés</t>
  </si>
  <si>
    <t xml:space="preserve">2013. évi eredeti előirányzat </t>
  </si>
  <si>
    <t xml:space="preserve">2014. évi eredeti előirányzat </t>
  </si>
  <si>
    <t>2015. évi eredeti előirányzat</t>
  </si>
  <si>
    <t>Felhalmozási és tőkejellegű bevételek</t>
  </si>
  <si>
    <t>Bevételek mindösszesen:</t>
  </si>
  <si>
    <t>Pénzforgalom nélküli kiadások</t>
  </si>
  <si>
    <t>Kiadások mindösszesen:</t>
  </si>
  <si>
    <t>13. számú melléklet</t>
  </si>
  <si>
    <t>Balatonakali Önkormányzat 2013. évi előirányzat felhasználási (likviditási) ütemterve</t>
  </si>
  <si>
    <t>Sorsz.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</si>
  <si>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</si>
  <si>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</si>
  <si>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</si>
  <si>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</si>
  <si>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</si>
  <si>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</si>
  <si>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</si>
  <si>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</si>
  <si>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</si>
  <si>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</si>
  <si>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</si>
  <si>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</si>
  <si>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G.</t>
  </si>
  <si>
    <t>H.</t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</si>
  <si>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</si>
  <si>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</si>
  <si>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</si>
  <si>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</si>
  <si>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</si>
  <si>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</si>
  <si>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</si>
  <si>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</si>
  <si>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</si>
  <si>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</si>
  <si>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</si>
  <si>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</si>
  <si>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</si>
  <si>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</si>
  <si>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</si>
  <si>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</si>
  <si>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</si>
  <si>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</si>
  <si>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</si>
  <si>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</si>
  <si>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</si>
  <si>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eredeti/ mód. előirány. (%)</t>
  </si>
  <si>
    <t>14. számú melléklet</t>
  </si>
  <si>
    <t>a 9/2013. (IX.   .) önkormányzati rendelethez</t>
  </si>
  <si>
    <t>a 9/2013. (IX.    .) önkormányzati rendelethez</t>
  </si>
  <si>
    <t>Általános feladatok támogatása összesen</t>
  </si>
  <si>
    <t>Önkorm. szociális és gyermekjóléti feladatainak támogatása összesen</t>
  </si>
  <si>
    <t>Önkorm. kulturális feladatainak támogatása</t>
  </si>
  <si>
    <t>4.1</t>
  </si>
  <si>
    <t>4.2</t>
  </si>
  <si>
    <t>4.3</t>
  </si>
  <si>
    <t>Önkorm.köznevelési és gyermekétkeztetési feladatainak támogatása</t>
  </si>
  <si>
    <t>5.1</t>
  </si>
  <si>
    <t>5.2</t>
  </si>
  <si>
    <t>Központosított működési célú előirányzatok</t>
  </si>
  <si>
    <t>Egyéb működési célú központi támogatás</t>
  </si>
  <si>
    <t>Szerkezetátalakítási tartalékból kapott támogatás</t>
  </si>
  <si>
    <t>Központosított felhalmozási célú támogatások</t>
  </si>
  <si>
    <t xml:space="preserve">2013. évi mód. előir. </t>
  </si>
  <si>
    <t>Sor-  sz.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</si>
</sst>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9" fontId="3" fillId="0" borderId="19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9" fontId="4" fillId="0" borderId="19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9" fontId="5" fillId="0" borderId="19" xfId="0" applyNumberFormat="1" applyFont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9" fontId="5" fillId="33" borderId="19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9" fontId="5" fillId="33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/>
    </xf>
    <xf numFmtId="9" fontId="3" fillId="0" borderId="28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5" fillId="33" borderId="34" xfId="0" applyNumberFormat="1" applyFont="1" applyFill="1" applyBorder="1" applyAlignment="1">
      <alignment horizontal="right" vertical="center"/>
    </xf>
    <xf numFmtId="9" fontId="5" fillId="33" borderId="3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3" fontId="6" fillId="0" borderId="3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9" fontId="3" fillId="0" borderId="38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9" fontId="3" fillId="0" borderId="3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3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9" fontId="4" fillId="0" borderId="31" xfId="0" applyNumberFormat="1" applyFont="1" applyBorder="1" applyAlignment="1">
      <alignment horizontal="right" vertical="center"/>
    </xf>
    <xf numFmtId="3" fontId="5" fillId="33" borderId="33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4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7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5" fillId="33" borderId="49" xfId="0" applyNumberFormat="1" applyFont="1" applyFill="1" applyBorder="1" applyAlignment="1">
      <alignment/>
    </xf>
    <xf numFmtId="3" fontId="5" fillId="33" borderId="50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1" xfId="0" applyFont="1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3" fontId="3" fillId="0" borderId="3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0" fontId="3" fillId="0" borderId="27" xfId="0" applyFont="1" applyBorder="1" applyAlignment="1">
      <alignment vertical="center" wrapText="1"/>
    </xf>
    <xf numFmtId="16" fontId="3" fillId="0" borderId="15" xfId="0" applyNumberFormat="1" applyFont="1" applyBorder="1" applyAlignment="1">
      <alignment horizontal="left" vertical="center"/>
    </xf>
    <xf numFmtId="16" fontId="3" fillId="0" borderId="27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9" fontId="6" fillId="0" borderId="31" xfId="0" applyNumberFormat="1" applyFont="1" applyBorder="1" applyAlignment="1">
      <alignment horizontal="right" vertical="center"/>
    </xf>
    <xf numFmtId="9" fontId="3" fillId="0" borderId="55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5" fillId="33" borderId="61" xfId="0" applyNumberFormat="1" applyFont="1" applyFill="1" applyBorder="1" applyAlignment="1">
      <alignment horizontal="right" vertical="center"/>
    </xf>
    <xf numFmtId="3" fontId="5" fillId="33" borderId="35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right" vertical="center" wrapText="1"/>
    </xf>
    <xf numFmtId="3" fontId="5" fillId="33" borderId="66" xfId="0" applyNumberFormat="1" applyFont="1" applyFill="1" applyBorder="1" applyAlignment="1">
      <alignment horizontal="right" vertical="center" wrapText="1"/>
    </xf>
    <xf numFmtId="0" fontId="3" fillId="0" borderId="66" xfId="0" applyFont="1" applyBorder="1" applyAlignment="1">
      <alignment horizontal="center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6" fillId="0" borderId="68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5" fillId="33" borderId="32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6" fillId="0" borderId="69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5" fillId="33" borderId="4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4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right" vertical="center"/>
    </xf>
    <xf numFmtId="9" fontId="5" fillId="0" borderId="2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/>
    </xf>
    <xf numFmtId="9" fontId="5" fillId="0" borderId="70" xfId="0" applyNumberFormat="1" applyFont="1" applyBorder="1" applyAlignment="1">
      <alignment horizontal="right" vertical="center"/>
    </xf>
    <xf numFmtId="9" fontId="3" fillId="0" borderId="70" xfId="0" applyNumberFormat="1" applyFont="1" applyBorder="1" applyAlignment="1">
      <alignment horizontal="right" vertical="center"/>
    </xf>
    <xf numFmtId="9" fontId="4" fillId="0" borderId="70" xfId="0" applyNumberFormat="1" applyFont="1" applyBorder="1" applyAlignment="1">
      <alignment horizontal="right" vertical="center"/>
    </xf>
    <xf numFmtId="9" fontId="5" fillId="33" borderId="39" xfId="0" applyNumberFormat="1" applyFont="1" applyFill="1" applyBorder="1" applyAlignment="1">
      <alignment horizontal="right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3" fontId="12" fillId="33" borderId="42" xfId="0" applyNumberFormat="1" applyFont="1" applyFill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2" fillId="33" borderId="42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11" fillId="34" borderId="61" xfId="0" applyNumberFormat="1" applyFont="1" applyFill="1" applyBorder="1" applyAlignment="1">
      <alignment horizontal="right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/>
    </xf>
    <xf numFmtId="3" fontId="12" fillId="33" borderId="59" xfId="0" applyNumberFormat="1" applyFont="1" applyFill="1" applyBorder="1" applyAlignment="1">
      <alignment horizontal="right" vertical="center"/>
    </xf>
    <xf numFmtId="3" fontId="3" fillId="0" borderId="5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5" fillId="33" borderId="73" xfId="0" applyNumberFormat="1" applyFont="1" applyFill="1" applyBorder="1" applyAlignment="1">
      <alignment horizontal="right"/>
    </xf>
    <xf numFmtId="3" fontId="5" fillId="0" borderId="7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5" fillId="33" borderId="75" xfId="0" applyNumberFormat="1" applyFont="1" applyFill="1" applyBorder="1" applyAlignment="1">
      <alignment/>
    </xf>
    <xf numFmtId="3" fontId="3" fillId="0" borderId="73" xfId="0" applyNumberFormat="1" applyFont="1" applyBorder="1" applyAlignment="1">
      <alignment/>
    </xf>
    <xf numFmtId="3" fontId="5" fillId="33" borderId="73" xfId="0" applyNumberFormat="1" applyFont="1" applyFill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5" fillId="33" borderId="7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 wrapText="1"/>
    </xf>
    <xf numFmtId="9" fontId="3" fillId="0" borderId="20" xfId="0" applyNumberFormat="1" applyFont="1" applyBorder="1" applyAlignment="1">
      <alignment horizontal="right" vertical="center" wrapText="1"/>
    </xf>
    <xf numFmtId="9" fontId="3" fillId="0" borderId="60" xfId="0" applyNumberFormat="1" applyFont="1" applyBorder="1" applyAlignment="1">
      <alignment horizontal="right" vertical="center" wrapText="1"/>
    </xf>
    <xf numFmtId="9" fontId="6" fillId="0" borderId="77" xfId="0" applyNumberFormat="1" applyFont="1" applyBorder="1" applyAlignment="1">
      <alignment horizontal="right" vertical="center" wrapText="1"/>
    </xf>
    <xf numFmtId="9" fontId="3" fillId="0" borderId="33" xfId="0" applyNumberFormat="1" applyFont="1" applyBorder="1" applyAlignment="1">
      <alignment horizontal="right" vertical="center" wrapText="1"/>
    </xf>
    <xf numFmtId="9" fontId="5" fillId="33" borderId="33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Border="1" applyAlignment="1">
      <alignment horizontal="center"/>
    </xf>
    <xf numFmtId="3" fontId="10" fillId="0" borderId="59" xfId="0" applyNumberFormat="1" applyFont="1" applyBorder="1" applyAlignment="1">
      <alignment horizontal="center"/>
    </xf>
    <xf numFmtId="3" fontId="10" fillId="0" borderId="63" xfId="0" applyNumberFormat="1" applyFont="1" applyBorder="1" applyAlignment="1">
      <alignment horizontal="center"/>
    </xf>
    <xf numFmtId="0" fontId="3" fillId="0" borderId="78" xfId="0" applyFont="1" applyBorder="1" applyAlignment="1">
      <alignment horizontal="center" vertical="center" wrapText="1"/>
    </xf>
    <xf numFmtId="9" fontId="10" fillId="0" borderId="70" xfId="0" applyNumberFormat="1" applyFont="1" applyBorder="1" applyAlignment="1">
      <alignment horizontal="center"/>
    </xf>
    <xf numFmtId="9" fontId="10" fillId="0" borderId="23" xfId="0" applyNumberFormat="1" applyFont="1" applyBorder="1" applyAlignment="1">
      <alignment horizontal="center"/>
    </xf>
    <xf numFmtId="9" fontId="10" fillId="0" borderId="7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1" fillId="33" borderId="80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49" fontId="3" fillId="0" borderId="4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5" fillId="33" borderId="80" xfId="0" applyNumberFormat="1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justify" vertical="center"/>
    </xf>
    <xf numFmtId="0" fontId="3" fillId="0" borderId="69" xfId="0" applyFont="1" applyBorder="1" applyAlignment="1">
      <alignment horizontal="center" vertical="center"/>
    </xf>
    <xf numFmtId="0" fontId="3" fillId="0" borderId="56" xfId="0" applyFont="1" applyBorder="1" applyAlignment="1">
      <alignment horizontal="justify" vertical="center"/>
    </xf>
    <xf numFmtId="3" fontId="3" fillId="0" borderId="56" xfId="0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justify" vertical="center"/>
    </xf>
    <xf numFmtId="3" fontId="3" fillId="0" borderId="66" xfId="0" applyNumberFormat="1" applyFont="1" applyBorder="1" applyAlignment="1">
      <alignment horizontal="right" vertical="center"/>
    </xf>
    <xf numFmtId="3" fontId="3" fillId="33" borderId="66" xfId="0" applyNumberFormat="1" applyFont="1" applyFill="1" applyBorder="1" applyAlignment="1">
      <alignment horizontal="right" vertical="center"/>
    </xf>
    <xf numFmtId="9" fontId="3" fillId="33" borderId="35" xfId="0" applyNumberFormat="1" applyFont="1" applyFill="1" applyBorder="1" applyAlignment="1">
      <alignment horizontal="right" vertical="center"/>
    </xf>
    <xf numFmtId="3" fontId="3" fillId="0" borderId="81" xfId="0" applyNumberFormat="1" applyFont="1" applyBorder="1" applyAlignment="1">
      <alignment horizontal="right" vertical="center"/>
    </xf>
    <xf numFmtId="3" fontId="3" fillId="0" borderId="64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9" fontId="12" fillId="33" borderId="21" xfId="0" applyNumberFormat="1" applyFont="1" applyFill="1" applyBorder="1" applyAlignment="1">
      <alignment vertical="center"/>
    </xf>
    <xf numFmtId="9" fontId="10" fillId="0" borderId="21" xfId="0" applyNumberFormat="1" applyFont="1" applyBorder="1" applyAlignment="1">
      <alignment vertical="center"/>
    </xf>
    <xf numFmtId="9" fontId="12" fillId="33" borderId="21" xfId="0" applyNumberFormat="1" applyFont="1" applyFill="1" applyBorder="1" applyAlignment="1">
      <alignment horizontal="right" vertical="center"/>
    </xf>
    <xf numFmtId="9" fontId="3" fillId="0" borderId="21" xfId="0" applyNumberFormat="1" applyFont="1" applyBorder="1" applyAlignment="1">
      <alignment vertical="center"/>
    </xf>
    <xf numFmtId="9" fontId="12" fillId="33" borderId="55" xfId="0" applyNumberFormat="1" applyFont="1" applyFill="1" applyBorder="1" applyAlignment="1">
      <alignment horizontal="right" vertical="center"/>
    </xf>
    <xf numFmtId="9" fontId="11" fillId="34" borderId="35" xfId="0" applyNumberFormat="1" applyFont="1" applyFill="1" applyBorder="1" applyAlignment="1">
      <alignment horizontal="right" vertical="center"/>
    </xf>
    <xf numFmtId="3" fontId="12" fillId="33" borderId="22" xfId="0" applyNumberFormat="1" applyFont="1" applyFill="1" applyBorder="1" applyAlignment="1">
      <alignment horizontal="right" vertical="center"/>
    </xf>
    <xf numFmtId="3" fontId="11" fillId="34" borderId="34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82" xfId="0" applyFont="1" applyBorder="1" applyAlignment="1">
      <alignment/>
    </xf>
    <xf numFmtId="0" fontId="5" fillId="33" borderId="83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6" xfId="0" applyFont="1" applyFill="1" applyBorder="1" applyAlignment="1">
      <alignment/>
    </xf>
    <xf numFmtId="0" fontId="3" fillId="0" borderId="8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9" fontId="3" fillId="0" borderId="31" xfId="0" applyNumberFormat="1" applyFont="1" applyBorder="1" applyAlignment="1">
      <alignment horizontal="center" vertical="center" wrapText="1"/>
    </xf>
    <xf numFmtId="9" fontId="3" fillId="0" borderId="55" xfId="0" applyNumberFormat="1" applyFont="1" applyBorder="1" applyAlignment="1">
      <alignment horizontal="center" vertical="center" wrapText="1"/>
    </xf>
    <xf numFmtId="9" fontId="6" fillId="0" borderId="87" xfId="0" applyNumberFormat="1" applyFont="1" applyBorder="1" applyAlignment="1">
      <alignment horizontal="center" vertical="center" wrapText="1"/>
    </xf>
    <xf numFmtId="9" fontId="3" fillId="0" borderId="35" xfId="0" applyNumberFormat="1" applyFont="1" applyBorder="1" applyAlignment="1">
      <alignment horizontal="center" vertical="center" wrapText="1"/>
    </xf>
    <xf numFmtId="9" fontId="5" fillId="33" borderId="35" xfId="0" applyNumberFormat="1" applyFont="1" applyFill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6" fillId="0" borderId="8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5" fillId="33" borderId="39" xfId="0" applyNumberFormat="1" applyFont="1" applyFill="1" applyBorder="1" applyAlignment="1">
      <alignment horizontal="right" vertical="center" wrapText="1"/>
    </xf>
    <xf numFmtId="0" fontId="3" fillId="0" borderId="67" xfId="0" applyFont="1" applyBorder="1" applyAlignment="1">
      <alignment horizontal="justify" vertical="center"/>
    </xf>
    <xf numFmtId="0" fontId="3" fillId="0" borderId="79" xfId="0" applyFont="1" applyBorder="1" applyAlignment="1">
      <alignment horizontal="justify" vertical="center"/>
    </xf>
    <xf numFmtId="0" fontId="3" fillId="0" borderId="89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9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89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9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91" xfId="0" applyFont="1" applyBorder="1" applyAlignment="1">
      <alignment horizontal="right" vertical="center"/>
    </xf>
    <xf numFmtId="0" fontId="5" fillId="0" borderId="81" xfId="0" applyFont="1" applyBorder="1" applyAlignment="1">
      <alignment horizontal="right" vertical="center"/>
    </xf>
    <xf numFmtId="0" fontId="5" fillId="33" borderId="91" xfId="0" applyFont="1" applyFill="1" applyBorder="1" applyAlignment="1">
      <alignment horizontal="right" vertical="center"/>
    </xf>
    <xf numFmtId="0" fontId="5" fillId="33" borderId="81" xfId="0" applyFont="1" applyFill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33" borderId="63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5" fillId="33" borderId="32" xfId="0" applyFont="1" applyFill="1" applyBorder="1" applyAlignment="1">
      <alignment horizontal="justify" vertical="center" wrapText="1"/>
    </xf>
    <xf numFmtId="0" fontId="5" fillId="33" borderId="33" xfId="0" applyFont="1" applyFill="1" applyBorder="1" applyAlignment="1">
      <alignment horizontal="justify" vertical="center" wrapText="1"/>
    </xf>
    <xf numFmtId="0" fontId="6" fillId="0" borderId="68" xfId="0" applyFont="1" applyBorder="1" applyAlignment="1">
      <alignment horizontal="justify" vertical="center" wrapText="1"/>
    </xf>
    <xf numFmtId="0" fontId="6" fillId="0" borderId="77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34" borderId="32" xfId="0" applyFont="1" applyFill="1" applyBorder="1" applyAlignment="1">
      <alignment horizontal="left" vertical="center"/>
    </xf>
    <xf numFmtId="0" fontId="11" fillId="34" borderId="6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3" fillId="33" borderId="91" xfId="0" applyFont="1" applyFill="1" applyBorder="1" applyAlignment="1">
      <alignment horizontal="left" vertical="center"/>
    </xf>
    <xf numFmtId="0" fontId="3" fillId="33" borderId="94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3" fillId="0" borderId="33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7109375" style="2" customWidth="1"/>
    <col min="2" max="2" width="37.7109375" style="2" customWidth="1"/>
    <col min="3" max="6" width="9.7109375" style="2" customWidth="1"/>
  </cols>
  <sheetData>
    <row r="1" spans="1:6" s="2" customFormat="1" ht="15" customHeight="1">
      <c r="A1" s="413" t="s">
        <v>60</v>
      </c>
      <c r="B1" s="413"/>
      <c r="C1" s="413"/>
      <c r="D1" s="413"/>
      <c r="E1" s="413"/>
      <c r="F1" s="413"/>
    </row>
    <row r="2" spans="1:6" s="2" customFormat="1" ht="15" customHeight="1">
      <c r="A2" s="413" t="s">
        <v>512</v>
      </c>
      <c r="B2" s="413"/>
      <c r="C2" s="413"/>
      <c r="D2" s="413"/>
      <c r="E2" s="413"/>
      <c r="F2" s="413"/>
    </row>
    <row r="3" s="2" customFormat="1" ht="15" customHeight="1">
      <c r="A3" s="3"/>
    </row>
    <row r="4" spans="1:6" s="2" customFormat="1" ht="15" customHeight="1">
      <c r="A4" s="414" t="s">
        <v>61</v>
      </c>
      <c r="B4" s="414"/>
      <c r="C4" s="414"/>
      <c r="D4" s="414"/>
      <c r="E4" s="414"/>
      <c r="F4" s="414"/>
    </row>
    <row r="5" spans="1:6" s="2" customFormat="1" ht="15" customHeight="1" thickBot="1">
      <c r="A5" s="5"/>
      <c r="B5" s="5"/>
      <c r="C5" s="5"/>
      <c r="D5" s="5"/>
      <c r="E5" s="5"/>
      <c r="F5" s="38" t="s">
        <v>94</v>
      </c>
    </row>
    <row r="6" spans="1:7" ht="27" customHeight="1" thickTop="1">
      <c r="A6" s="6" t="s">
        <v>62</v>
      </c>
      <c r="B6" s="7" t="s">
        <v>1</v>
      </c>
      <c r="C6" s="8" t="s">
        <v>127</v>
      </c>
      <c r="D6" s="8" t="s">
        <v>443</v>
      </c>
      <c r="E6" s="8" t="s">
        <v>444</v>
      </c>
      <c r="F6" s="10" t="s">
        <v>445</v>
      </c>
      <c r="G6" s="1"/>
    </row>
    <row r="7" spans="1:7" ht="15" customHeight="1" thickBot="1">
      <c r="A7" s="101" t="s">
        <v>0</v>
      </c>
      <c r="B7" s="102" t="s">
        <v>2</v>
      </c>
      <c r="C7" s="103" t="s">
        <v>3</v>
      </c>
      <c r="D7" s="103" t="s">
        <v>4</v>
      </c>
      <c r="E7" s="103" t="s">
        <v>5</v>
      </c>
      <c r="F7" s="105" t="s">
        <v>328</v>
      </c>
      <c r="G7" s="1"/>
    </row>
    <row r="8" spans="1:7" ht="15" customHeight="1" thickTop="1">
      <c r="A8" s="421" t="s">
        <v>6</v>
      </c>
      <c r="B8" s="422"/>
      <c r="C8" s="422"/>
      <c r="D8" s="422"/>
      <c r="E8" s="422"/>
      <c r="F8" s="423"/>
      <c r="G8" s="1"/>
    </row>
    <row r="9" spans="1:7" ht="15" customHeight="1">
      <c r="A9" s="15" t="s">
        <v>7</v>
      </c>
      <c r="B9" s="16" t="s">
        <v>8</v>
      </c>
      <c r="C9" s="17">
        <f>C10+C11</f>
        <v>105458</v>
      </c>
      <c r="D9" s="17">
        <f>D10+D11</f>
        <v>105458</v>
      </c>
      <c r="E9" s="17">
        <f>E10+E11</f>
        <v>105458</v>
      </c>
      <c r="F9" s="18">
        <f>E9/C9</f>
        <v>1</v>
      </c>
      <c r="G9" s="1"/>
    </row>
    <row r="10" spans="1:7" ht="15" customHeight="1">
      <c r="A10" s="19" t="s">
        <v>9</v>
      </c>
      <c r="B10" s="20" t="s">
        <v>10</v>
      </c>
      <c r="C10" s="21">
        <v>45552</v>
      </c>
      <c r="D10" s="21">
        <v>45552</v>
      </c>
      <c r="E10" s="21">
        <v>45552</v>
      </c>
      <c r="F10" s="22">
        <f aca="true" t="shared" si="0" ref="F10:F26">E10/C10</f>
        <v>1</v>
      </c>
      <c r="G10" s="1"/>
    </row>
    <row r="11" spans="1:7" ht="15" customHeight="1">
      <c r="A11" s="19" t="s">
        <v>11</v>
      </c>
      <c r="B11" s="20" t="s">
        <v>12</v>
      </c>
      <c r="C11" s="21">
        <f>SUM(C12:C15)</f>
        <v>59906</v>
      </c>
      <c r="D11" s="21">
        <f>SUM(D12:D15)</f>
        <v>59906</v>
      </c>
      <c r="E11" s="21">
        <f>SUM(E12:E15)</f>
        <v>59906</v>
      </c>
      <c r="F11" s="22">
        <f t="shared" si="0"/>
        <v>1</v>
      </c>
      <c r="G11" s="1"/>
    </row>
    <row r="12" spans="1:7" ht="15" customHeight="1">
      <c r="A12" s="23" t="s">
        <v>56</v>
      </c>
      <c r="B12" s="24" t="s">
        <v>13</v>
      </c>
      <c r="C12" s="25"/>
      <c r="D12" s="25"/>
      <c r="E12" s="25"/>
      <c r="F12" s="26"/>
      <c r="G12" s="1"/>
    </row>
    <row r="13" spans="1:7" ht="15" customHeight="1">
      <c r="A13" s="23" t="s">
        <v>57</v>
      </c>
      <c r="B13" s="24" t="s">
        <v>14</v>
      </c>
      <c r="C13" s="25">
        <v>58100</v>
      </c>
      <c r="D13" s="25">
        <v>58100</v>
      </c>
      <c r="E13" s="25">
        <v>58100</v>
      </c>
      <c r="F13" s="26">
        <f t="shared" si="0"/>
        <v>1</v>
      </c>
      <c r="G13" s="1"/>
    </row>
    <row r="14" spans="1:7" ht="15" customHeight="1">
      <c r="A14" s="23" t="s">
        <v>58</v>
      </c>
      <c r="B14" s="24" t="s">
        <v>15</v>
      </c>
      <c r="C14" s="25">
        <v>1600</v>
      </c>
      <c r="D14" s="25">
        <v>1600</v>
      </c>
      <c r="E14" s="25">
        <v>1600</v>
      </c>
      <c r="F14" s="26">
        <f t="shared" si="0"/>
        <v>1</v>
      </c>
      <c r="G14" s="1"/>
    </row>
    <row r="15" spans="1:7" ht="15" customHeight="1">
      <c r="A15" s="23" t="s">
        <v>59</v>
      </c>
      <c r="B15" s="24" t="s">
        <v>16</v>
      </c>
      <c r="C15" s="25">
        <v>206</v>
      </c>
      <c r="D15" s="25">
        <v>206</v>
      </c>
      <c r="E15" s="25">
        <v>206</v>
      </c>
      <c r="F15" s="26">
        <f t="shared" si="0"/>
        <v>1</v>
      </c>
      <c r="G15" s="1"/>
    </row>
    <row r="16" spans="1:7" ht="15" customHeight="1">
      <c r="A16" s="27" t="s">
        <v>17</v>
      </c>
      <c r="B16" s="16" t="s">
        <v>18</v>
      </c>
      <c r="C16" s="17">
        <f>SUM(C17)</f>
        <v>25098</v>
      </c>
      <c r="D16" s="17">
        <f>SUM(D17)</f>
        <v>41328</v>
      </c>
      <c r="E16" s="17">
        <f>SUM(E17:E18)</f>
        <v>44138</v>
      </c>
      <c r="F16" s="18">
        <f t="shared" si="0"/>
        <v>1.7586261853534146</v>
      </c>
      <c r="G16" s="1"/>
    </row>
    <row r="17" spans="1:7" ht="15" customHeight="1">
      <c r="A17" s="19" t="s">
        <v>9</v>
      </c>
      <c r="B17" s="20" t="s">
        <v>439</v>
      </c>
      <c r="C17" s="21">
        <v>25098</v>
      </c>
      <c r="D17" s="21">
        <v>41328</v>
      </c>
      <c r="E17" s="21">
        <v>43640</v>
      </c>
      <c r="F17" s="22">
        <f t="shared" si="0"/>
        <v>1.7387839668499483</v>
      </c>
      <c r="G17" s="1"/>
    </row>
    <row r="18" spans="1:7" ht="15" customHeight="1">
      <c r="A18" s="19" t="s">
        <v>11</v>
      </c>
      <c r="B18" s="20" t="s">
        <v>440</v>
      </c>
      <c r="C18" s="21"/>
      <c r="D18" s="21"/>
      <c r="E18" s="21">
        <v>498</v>
      </c>
      <c r="F18" s="22"/>
      <c r="G18" s="1"/>
    </row>
    <row r="19" spans="1:7" ht="15" customHeight="1">
      <c r="A19" s="27" t="s">
        <v>19</v>
      </c>
      <c r="B19" s="16" t="s">
        <v>20</v>
      </c>
      <c r="C19" s="17">
        <v>5000</v>
      </c>
      <c r="D19" s="17">
        <v>5000</v>
      </c>
      <c r="E19" s="17">
        <v>5000</v>
      </c>
      <c r="F19" s="18">
        <f t="shared" si="0"/>
        <v>1</v>
      </c>
      <c r="G19" s="1"/>
    </row>
    <row r="20" spans="1:7" ht="15" customHeight="1">
      <c r="A20" s="27" t="s">
        <v>21</v>
      </c>
      <c r="B20" s="16" t="s">
        <v>22</v>
      </c>
      <c r="C20" s="17">
        <f>SUM(C21:C22)</f>
        <v>13775</v>
      </c>
      <c r="D20" s="17">
        <f>SUM(D21:D22)</f>
        <v>13775</v>
      </c>
      <c r="E20" s="17">
        <f>SUM(E21:E22)</f>
        <v>13775</v>
      </c>
      <c r="F20" s="18">
        <f t="shared" si="0"/>
        <v>1</v>
      </c>
      <c r="G20" s="1"/>
    </row>
    <row r="21" spans="1:7" ht="15" customHeight="1">
      <c r="A21" s="19" t="s">
        <v>9</v>
      </c>
      <c r="B21" s="20" t="s">
        <v>23</v>
      </c>
      <c r="C21" s="21">
        <v>9593</v>
      </c>
      <c r="D21" s="21">
        <v>9593</v>
      </c>
      <c r="E21" s="21">
        <v>9593</v>
      </c>
      <c r="F21" s="22">
        <f t="shared" si="0"/>
        <v>1</v>
      </c>
      <c r="G21" s="1"/>
    </row>
    <row r="22" spans="1:7" ht="15" customHeight="1">
      <c r="A22" s="19" t="s">
        <v>11</v>
      </c>
      <c r="B22" s="20" t="s">
        <v>24</v>
      </c>
      <c r="C22" s="21">
        <v>4182</v>
      </c>
      <c r="D22" s="21">
        <v>4182</v>
      </c>
      <c r="E22" s="21">
        <v>4182</v>
      </c>
      <c r="F22" s="22">
        <f t="shared" si="0"/>
        <v>1</v>
      </c>
      <c r="G22" s="1"/>
    </row>
    <row r="23" spans="1:7" ht="15" customHeight="1">
      <c r="A23" s="27" t="s">
        <v>25</v>
      </c>
      <c r="B23" s="16" t="s">
        <v>26</v>
      </c>
      <c r="C23" s="17">
        <f>SUM(C24:C25)</f>
        <v>3182</v>
      </c>
      <c r="D23" s="17">
        <f>SUM(D24:D25)</f>
        <v>3182</v>
      </c>
      <c r="E23" s="17">
        <f>SUM(E24:E25)</f>
        <v>3182</v>
      </c>
      <c r="F23" s="26">
        <f t="shared" si="0"/>
        <v>1</v>
      </c>
      <c r="G23" s="1"/>
    </row>
    <row r="24" spans="1:7" ht="15" customHeight="1">
      <c r="A24" s="19" t="s">
        <v>27</v>
      </c>
      <c r="B24" s="20" t="s">
        <v>28</v>
      </c>
      <c r="C24" s="21">
        <v>50</v>
      </c>
      <c r="D24" s="21">
        <v>50</v>
      </c>
      <c r="E24" s="21">
        <v>50</v>
      </c>
      <c r="F24" s="22">
        <f t="shared" si="0"/>
        <v>1</v>
      </c>
      <c r="G24" s="1"/>
    </row>
    <row r="25" spans="1:7" ht="15" customHeight="1">
      <c r="A25" s="19" t="s">
        <v>11</v>
      </c>
      <c r="B25" s="20" t="s">
        <v>29</v>
      </c>
      <c r="C25" s="21">
        <v>3132</v>
      </c>
      <c r="D25" s="21">
        <v>3132</v>
      </c>
      <c r="E25" s="21">
        <v>3132</v>
      </c>
      <c r="F25" s="22">
        <f t="shared" si="0"/>
        <v>1</v>
      </c>
      <c r="G25" s="1"/>
    </row>
    <row r="26" spans="1:7" ht="15" customHeight="1">
      <c r="A26" s="27" t="s">
        <v>30</v>
      </c>
      <c r="B26" s="16" t="s">
        <v>31</v>
      </c>
      <c r="C26" s="17">
        <v>5000</v>
      </c>
      <c r="D26" s="17">
        <v>5000</v>
      </c>
      <c r="E26" s="17">
        <v>5000</v>
      </c>
      <c r="F26" s="26">
        <f t="shared" si="0"/>
        <v>1</v>
      </c>
      <c r="G26" s="1"/>
    </row>
    <row r="27" spans="1:7" ht="15" customHeight="1">
      <c r="A27" s="427" t="s">
        <v>422</v>
      </c>
      <c r="B27" s="428"/>
      <c r="C27" s="29">
        <f>C9+C16+C19+C20+C23+C26</f>
        <v>157513</v>
      </c>
      <c r="D27" s="29">
        <f>D9+D16+D19+D20+D23+D26</f>
        <v>173743</v>
      </c>
      <c r="E27" s="29">
        <f>E9+E16+E19+E20+E23+E26</f>
        <v>176553</v>
      </c>
      <c r="F27" s="30">
        <f>E27/C27</f>
        <v>1.1208789115819011</v>
      </c>
      <c r="G27" s="1"/>
    </row>
    <row r="28" spans="1:7" ht="15" customHeight="1">
      <c r="A28" s="432" t="s">
        <v>33</v>
      </c>
      <c r="B28" s="20" t="s">
        <v>34</v>
      </c>
      <c r="C28" s="416">
        <v>130979</v>
      </c>
      <c r="D28" s="416">
        <v>132226</v>
      </c>
      <c r="E28" s="416">
        <v>132226</v>
      </c>
      <c r="F28" s="434">
        <f>E28/C28</f>
        <v>1.00952061017415</v>
      </c>
      <c r="G28" s="420"/>
    </row>
    <row r="29" spans="1:7" ht="15" customHeight="1">
      <c r="A29" s="432"/>
      <c r="B29" s="20" t="s">
        <v>35</v>
      </c>
      <c r="C29" s="416"/>
      <c r="D29" s="416"/>
      <c r="E29" s="416"/>
      <c r="F29" s="434"/>
      <c r="G29" s="420"/>
    </row>
    <row r="30" spans="1:7" ht="15" customHeight="1">
      <c r="A30" s="432" t="s">
        <v>36</v>
      </c>
      <c r="B30" s="20" t="s">
        <v>37</v>
      </c>
      <c r="C30" s="416"/>
      <c r="D30" s="417"/>
      <c r="E30" s="416"/>
      <c r="F30" s="433"/>
      <c r="G30" s="420"/>
    </row>
    <row r="31" spans="1:7" ht="15" customHeight="1">
      <c r="A31" s="432"/>
      <c r="B31" s="20" t="s">
        <v>38</v>
      </c>
      <c r="C31" s="416"/>
      <c r="D31" s="418"/>
      <c r="E31" s="416"/>
      <c r="F31" s="433"/>
      <c r="G31" s="420"/>
    </row>
    <row r="32" spans="1:7" ht="15" customHeight="1">
      <c r="A32" s="19" t="s">
        <v>39</v>
      </c>
      <c r="B32" s="20" t="s">
        <v>40</v>
      </c>
      <c r="C32" s="21"/>
      <c r="D32" s="21"/>
      <c r="E32" s="21"/>
      <c r="F32" s="28"/>
      <c r="G32" s="1"/>
    </row>
    <row r="33" spans="1:7" ht="15" customHeight="1">
      <c r="A33" s="19" t="s">
        <v>41</v>
      </c>
      <c r="B33" s="20" t="s">
        <v>42</v>
      </c>
      <c r="C33" s="21"/>
      <c r="D33" s="21"/>
      <c r="E33" s="21"/>
      <c r="F33" s="28"/>
      <c r="G33" s="1"/>
    </row>
    <row r="34" spans="1:7" ht="15" customHeight="1">
      <c r="A34" s="427" t="s">
        <v>43</v>
      </c>
      <c r="B34" s="428"/>
      <c r="C34" s="29">
        <f>SUM(C28:C33)</f>
        <v>130979</v>
      </c>
      <c r="D34" s="29">
        <f>SUM(D28:D33)</f>
        <v>132226</v>
      </c>
      <c r="E34" s="29">
        <f>SUM(E28:E33)</f>
        <v>132226</v>
      </c>
      <c r="F34" s="30">
        <f>E34/C34</f>
        <v>1.00952061017415</v>
      </c>
      <c r="G34" s="1"/>
    </row>
    <row r="35" spans="1:7" ht="15" customHeight="1">
      <c r="A35" s="429" t="s">
        <v>44</v>
      </c>
      <c r="B35" s="430"/>
      <c r="C35" s="31">
        <f>C34+C27</f>
        <v>288492</v>
      </c>
      <c r="D35" s="31">
        <f>D34+D27</f>
        <v>305969</v>
      </c>
      <c r="E35" s="31">
        <f>E34+E27</f>
        <v>308779</v>
      </c>
      <c r="F35" s="32">
        <f aca="true" t="shared" si="1" ref="F35:F44">E35/C35</f>
        <v>1.0703208407858797</v>
      </c>
      <c r="G35" s="1"/>
    </row>
    <row r="36" spans="1:7" ht="15" customHeight="1">
      <c r="A36" s="14"/>
      <c r="B36" s="33"/>
      <c r="C36" s="34"/>
      <c r="D36" s="34"/>
      <c r="E36" s="34"/>
      <c r="F36" s="35"/>
      <c r="G36" s="1"/>
    </row>
    <row r="37" spans="1:7" ht="15" customHeight="1">
      <c r="A37" s="424" t="s">
        <v>45</v>
      </c>
      <c r="B37" s="425"/>
      <c r="C37" s="425"/>
      <c r="D37" s="425"/>
      <c r="E37" s="425"/>
      <c r="F37" s="426"/>
      <c r="G37" s="1"/>
    </row>
    <row r="38" spans="1:7" ht="15" customHeight="1">
      <c r="A38" s="27" t="s">
        <v>7</v>
      </c>
      <c r="B38" s="16" t="s">
        <v>46</v>
      </c>
      <c r="C38" s="17">
        <v>166449</v>
      </c>
      <c r="D38" s="17">
        <v>166449</v>
      </c>
      <c r="E38" s="17">
        <v>166894</v>
      </c>
      <c r="F38" s="18">
        <f t="shared" si="1"/>
        <v>1.0026734915800035</v>
      </c>
      <c r="G38" s="1"/>
    </row>
    <row r="39" spans="1:7" ht="15" customHeight="1">
      <c r="A39" s="27" t="s">
        <v>17</v>
      </c>
      <c r="B39" s="16" t="s">
        <v>47</v>
      </c>
      <c r="C39" s="17">
        <v>67199</v>
      </c>
      <c r="D39" s="17">
        <v>67199</v>
      </c>
      <c r="E39" s="17">
        <v>72199</v>
      </c>
      <c r="F39" s="18">
        <f t="shared" si="1"/>
        <v>1.0744058691349574</v>
      </c>
      <c r="G39" s="1"/>
    </row>
    <row r="40" spans="1:7" ht="15" customHeight="1">
      <c r="A40" s="27" t="s">
        <v>19</v>
      </c>
      <c r="B40" s="16" t="s">
        <v>48</v>
      </c>
      <c r="C40" s="17"/>
      <c r="D40" s="17"/>
      <c r="E40" s="17">
        <v>0</v>
      </c>
      <c r="F40" s="18"/>
      <c r="G40" s="1"/>
    </row>
    <row r="41" spans="1:7" ht="15" customHeight="1">
      <c r="A41" s="27" t="s">
        <v>21</v>
      </c>
      <c r="B41" s="16" t="s">
        <v>49</v>
      </c>
      <c r="C41" s="17">
        <f>SUM(C42:C43)</f>
        <v>54844</v>
      </c>
      <c r="D41" s="17">
        <f>SUM(D42:D43)</f>
        <v>72321</v>
      </c>
      <c r="E41" s="17">
        <f>SUM(E42:E43)</f>
        <v>69686</v>
      </c>
      <c r="F41" s="18">
        <f t="shared" si="1"/>
        <v>1.2706221282182188</v>
      </c>
      <c r="G41" s="1"/>
    </row>
    <row r="42" spans="1:7" ht="15" customHeight="1">
      <c r="A42" s="19" t="s">
        <v>9</v>
      </c>
      <c r="B42" s="20" t="s">
        <v>50</v>
      </c>
      <c r="C42" s="21">
        <v>36844</v>
      </c>
      <c r="D42" s="21">
        <v>54321</v>
      </c>
      <c r="E42" s="21">
        <v>51686</v>
      </c>
      <c r="F42" s="26">
        <f t="shared" si="1"/>
        <v>1.4028335685593312</v>
      </c>
      <c r="G42" s="1"/>
    </row>
    <row r="43" spans="1:7" ht="15" customHeight="1">
      <c r="A43" s="19" t="s">
        <v>11</v>
      </c>
      <c r="B43" s="20" t="s">
        <v>51</v>
      </c>
      <c r="C43" s="21">
        <v>18000</v>
      </c>
      <c r="D43" s="21">
        <v>18000</v>
      </c>
      <c r="E43" s="21">
        <v>18000</v>
      </c>
      <c r="F43" s="26">
        <f t="shared" si="1"/>
        <v>1</v>
      </c>
      <c r="G43" s="1"/>
    </row>
    <row r="44" spans="1:7" ht="15" customHeight="1">
      <c r="A44" s="427" t="s">
        <v>423</v>
      </c>
      <c r="B44" s="428"/>
      <c r="C44" s="29">
        <f>C38+C39+C41</f>
        <v>288492</v>
      </c>
      <c r="D44" s="29">
        <f>D38+D39+D41</f>
        <v>305969</v>
      </c>
      <c r="E44" s="29">
        <f>E38+E39+E41</f>
        <v>308779</v>
      </c>
      <c r="F44" s="30">
        <f t="shared" si="1"/>
        <v>1.0703208407858797</v>
      </c>
      <c r="G44" s="1"/>
    </row>
    <row r="45" spans="1:7" ht="15" customHeight="1">
      <c r="A45" s="431" t="s">
        <v>52</v>
      </c>
      <c r="B45" s="24" t="s">
        <v>53</v>
      </c>
      <c r="C45" s="419">
        <v>0</v>
      </c>
      <c r="D45" s="419">
        <v>0</v>
      </c>
      <c r="E45" s="419">
        <v>0</v>
      </c>
      <c r="F45" s="415"/>
      <c r="G45" s="420"/>
    </row>
    <row r="46" spans="1:7" ht="15" customHeight="1">
      <c r="A46" s="431"/>
      <c r="B46" s="24" t="s">
        <v>54</v>
      </c>
      <c r="C46" s="419"/>
      <c r="D46" s="419"/>
      <c r="E46" s="419"/>
      <c r="F46" s="415"/>
      <c r="G46" s="420"/>
    </row>
    <row r="47" spans="1:7" s="40" customFormat="1" ht="15" customHeight="1" thickBot="1">
      <c r="A47" s="411" t="s">
        <v>55</v>
      </c>
      <c r="B47" s="412"/>
      <c r="C47" s="36">
        <f>C44+C45</f>
        <v>288492</v>
      </c>
      <c r="D47" s="36">
        <f>D44+D45</f>
        <v>305969</v>
      </c>
      <c r="E47" s="36">
        <f>E44+E45</f>
        <v>308779</v>
      </c>
      <c r="F47" s="37">
        <f>E47/C47</f>
        <v>1.0703208407858797</v>
      </c>
      <c r="G47" s="67"/>
    </row>
    <row r="48" ht="12.75" thickTop="1"/>
  </sheetData>
  <sheetProtection/>
  <mergeCells count="28">
    <mergeCell ref="G28:G29"/>
    <mergeCell ref="A30:A31"/>
    <mergeCell ref="C30:C31"/>
    <mergeCell ref="E30:E31"/>
    <mergeCell ref="F30:F31"/>
    <mergeCell ref="G30:G31"/>
    <mergeCell ref="A28:A29"/>
    <mergeCell ref="C28:C29"/>
    <mergeCell ref="E28:E29"/>
    <mergeCell ref="F28:F29"/>
    <mergeCell ref="G45:G46"/>
    <mergeCell ref="A8:F8"/>
    <mergeCell ref="A37:F37"/>
    <mergeCell ref="A27:B27"/>
    <mergeCell ref="A34:B34"/>
    <mergeCell ref="A35:B35"/>
    <mergeCell ref="A44:B44"/>
    <mergeCell ref="A45:A46"/>
    <mergeCell ref="C45:C46"/>
    <mergeCell ref="E45:E46"/>
    <mergeCell ref="A47:B47"/>
    <mergeCell ref="A1:F1"/>
    <mergeCell ref="A2:F2"/>
    <mergeCell ref="A4:F4"/>
    <mergeCell ref="F45:F46"/>
    <mergeCell ref="D28:D29"/>
    <mergeCell ref="D30:D31"/>
    <mergeCell ref="D45:D4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7109375" style="0" customWidth="1"/>
    <col min="2" max="2" width="53.00390625" style="2" customWidth="1"/>
    <col min="3" max="5" width="9.7109375" style="2" customWidth="1"/>
    <col min="6" max="6" width="9.140625" style="2" customWidth="1"/>
  </cols>
  <sheetData>
    <row r="1" spans="2:5" ht="15" customHeight="1">
      <c r="B1" s="413" t="s">
        <v>344</v>
      </c>
      <c r="C1" s="413"/>
      <c r="D1" s="413"/>
      <c r="E1" s="413"/>
    </row>
    <row r="2" spans="2:7" ht="15" customHeight="1">
      <c r="B2" s="413" t="s">
        <v>513</v>
      </c>
      <c r="C2" s="413"/>
      <c r="D2" s="413"/>
      <c r="E2" s="413"/>
      <c r="F2" s="152"/>
      <c r="G2" s="152"/>
    </row>
    <row r="3" ht="15" customHeight="1">
      <c r="B3" s="3"/>
    </row>
    <row r="4" spans="1:5" ht="15" customHeight="1">
      <c r="A4" s="475" t="s">
        <v>463</v>
      </c>
      <c r="B4" s="475"/>
      <c r="C4" s="475"/>
      <c r="D4" s="475"/>
      <c r="E4" s="475"/>
    </row>
    <row r="5" spans="1:5" ht="15" customHeight="1">
      <c r="A5" s="475" t="s">
        <v>334</v>
      </c>
      <c r="B5" s="475"/>
      <c r="C5" s="475"/>
      <c r="D5" s="475"/>
      <c r="E5" s="475"/>
    </row>
    <row r="6" ht="15" customHeight="1"/>
    <row r="7" ht="15" customHeight="1" thickBot="1">
      <c r="E7" s="38" t="s">
        <v>94</v>
      </c>
    </row>
    <row r="8" spans="1:5" ht="27" customHeight="1" thickTop="1">
      <c r="A8" s="150" t="s">
        <v>528</v>
      </c>
      <c r="B8" s="332" t="s">
        <v>312</v>
      </c>
      <c r="C8" s="8" t="s">
        <v>127</v>
      </c>
      <c r="D8" s="8" t="s">
        <v>443</v>
      </c>
      <c r="E8" s="46" t="s">
        <v>444</v>
      </c>
    </row>
    <row r="9" spans="1:5" s="40" customFormat="1" ht="15" customHeight="1" thickBot="1">
      <c r="A9" s="264" t="s">
        <v>0</v>
      </c>
      <c r="B9" s="334" t="s">
        <v>2</v>
      </c>
      <c r="C9" s="265" t="s">
        <v>3</v>
      </c>
      <c r="D9" s="103" t="s">
        <v>4</v>
      </c>
      <c r="E9" s="104" t="s">
        <v>5</v>
      </c>
    </row>
    <row r="10" spans="1:5" ht="15" customHeight="1" thickTop="1">
      <c r="A10" s="335" t="s">
        <v>298</v>
      </c>
      <c r="B10" s="377" t="s">
        <v>335</v>
      </c>
      <c r="C10" s="278">
        <v>8610400</v>
      </c>
      <c r="D10" s="278">
        <v>8610400</v>
      </c>
      <c r="E10" s="154">
        <v>8610400</v>
      </c>
    </row>
    <row r="11" spans="1:5" ht="15" customHeight="1">
      <c r="A11" s="335" t="s">
        <v>299</v>
      </c>
      <c r="B11" s="378" t="s">
        <v>336</v>
      </c>
      <c r="C11" s="279">
        <v>3461649</v>
      </c>
      <c r="D11" s="288">
        <v>3461649</v>
      </c>
      <c r="E11" s="275">
        <v>4074227</v>
      </c>
    </row>
    <row r="12" spans="1:5" ht="15" customHeight="1" thickBot="1">
      <c r="A12" s="336" t="s">
        <v>300</v>
      </c>
      <c r="B12" s="379" t="s">
        <v>337</v>
      </c>
      <c r="C12" s="280">
        <v>3000000</v>
      </c>
      <c r="D12" s="289">
        <v>3000000</v>
      </c>
      <c r="E12" s="155">
        <v>3000000</v>
      </c>
    </row>
    <row r="13" spans="1:5" ht="15" customHeight="1" thickBot="1">
      <c r="A13" s="337" t="s">
        <v>9</v>
      </c>
      <c r="B13" s="380" t="s">
        <v>514</v>
      </c>
      <c r="C13" s="281">
        <f>C10+C11+C12</f>
        <v>15072049</v>
      </c>
      <c r="D13" s="281">
        <f>D10+D11+D12</f>
        <v>15072049</v>
      </c>
      <c r="E13" s="158">
        <f>E10+E11+E12</f>
        <v>15684627</v>
      </c>
    </row>
    <row r="14" spans="1:5" ht="15" customHeight="1">
      <c r="A14" s="335" t="s">
        <v>56</v>
      </c>
      <c r="B14" s="381" t="s">
        <v>426</v>
      </c>
      <c r="C14" s="282"/>
      <c r="D14" s="282"/>
      <c r="E14" s="182">
        <v>371512</v>
      </c>
    </row>
    <row r="15" spans="1:5" ht="15" customHeight="1">
      <c r="A15" s="335" t="s">
        <v>57</v>
      </c>
      <c r="B15" s="382" t="s">
        <v>338</v>
      </c>
      <c r="C15" s="283">
        <v>1125450</v>
      </c>
      <c r="D15" s="283">
        <v>1125450</v>
      </c>
      <c r="E15" s="181">
        <v>1125450</v>
      </c>
    </row>
    <row r="16" spans="1:5" ht="15" customHeight="1" thickBot="1">
      <c r="A16" s="336" t="s">
        <v>58</v>
      </c>
      <c r="B16" s="379" t="s">
        <v>339</v>
      </c>
      <c r="C16" s="280">
        <v>278870</v>
      </c>
      <c r="D16" s="289">
        <v>278870</v>
      </c>
      <c r="E16" s="156">
        <v>278870</v>
      </c>
    </row>
    <row r="17" spans="1:5" ht="15" customHeight="1" thickBot="1">
      <c r="A17" s="337" t="s">
        <v>11</v>
      </c>
      <c r="B17" s="380" t="s">
        <v>515</v>
      </c>
      <c r="C17" s="284">
        <f>SUM(C14:C16)</f>
        <v>1404320</v>
      </c>
      <c r="D17" s="284">
        <f>SUM(D14:D16)</f>
        <v>1404320</v>
      </c>
      <c r="E17" s="157">
        <f>SUM(E14:E16)</f>
        <v>1775832</v>
      </c>
    </row>
    <row r="18" spans="1:5" ht="15" customHeight="1" thickBot="1">
      <c r="A18" s="336" t="s">
        <v>301</v>
      </c>
      <c r="B18" s="383" t="s">
        <v>340</v>
      </c>
      <c r="C18" s="285"/>
      <c r="D18" s="285">
        <v>804840</v>
      </c>
      <c r="E18" s="155">
        <v>805000</v>
      </c>
    </row>
    <row r="19" spans="1:5" ht="15" customHeight="1" thickBot="1">
      <c r="A19" s="337" t="s">
        <v>67</v>
      </c>
      <c r="B19" s="380" t="s">
        <v>516</v>
      </c>
      <c r="C19" s="286"/>
      <c r="D19" s="281">
        <f>SUM(D18)</f>
        <v>804840</v>
      </c>
      <c r="E19" s="158">
        <f>SUM(E18)</f>
        <v>805000</v>
      </c>
    </row>
    <row r="20" spans="1:5" ht="15" customHeight="1">
      <c r="A20" s="335" t="s">
        <v>517</v>
      </c>
      <c r="B20" s="384" t="s">
        <v>341</v>
      </c>
      <c r="C20" s="287">
        <v>7296000</v>
      </c>
      <c r="D20" s="297">
        <v>7296000</v>
      </c>
      <c r="E20" s="274">
        <v>7296000</v>
      </c>
    </row>
    <row r="21" spans="1:5" ht="15" customHeight="1">
      <c r="A21" s="335" t="s">
        <v>518</v>
      </c>
      <c r="B21" s="385" t="s">
        <v>342</v>
      </c>
      <c r="C21" s="288">
        <v>918000</v>
      </c>
      <c r="D21" s="298">
        <v>918000</v>
      </c>
      <c r="E21" s="275">
        <v>918000</v>
      </c>
    </row>
    <row r="22" spans="1:5" ht="15" customHeight="1" thickBot="1">
      <c r="A22" s="336" t="s">
        <v>519</v>
      </c>
      <c r="B22" s="386" t="s">
        <v>343</v>
      </c>
      <c r="C22" s="289">
        <v>408000</v>
      </c>
      <c r="D22" s="289">
        <v>408000</v>
      </c>
      <c r="E22" s="156">
        <v>408000</v>
      </c>
    </row>
    <row r="23" spans="1:5" ht="15" customHeight="1" thickBot="1">
      <c r="A23" s="337" t="s">
        <v>69</v>
      </c>
      <c r="B23" s="380" t="s">
        <v>520</v>
      </c>
      <c r="C23" s="290">
        <f>C20+C21+C22</f>
        <v>8622000</v>
      </c>
      <c r="D23" s="290">
        <f>D20+D21+D22</f>
        <v>8622000</v>
      </c>
      <c r="E23" s="159">
        <f>E20+E21+E22</f>
        <v>8622000</v>
      </c>
    </row>
    <row r="24" spans="1:5" ht="15" customHeight="1">
      <c r="A24" s="339" t="s">
        <v>521</v>
      </c>
      <c r="B24" s="387" t="s">
        <v>424</v>
      </c>
      <c r="C24" s="291"/>
      <c r="D24" s="291">
        <v>15424500</v>
      </c>
      <c r="E24" s="178">
        <v>15424500</v>
      </c>
    </row>
    <row r="25" spans="1:5" ht="15" customHeight="1" thickBot="1">
      <c r="A25" s="340" t="s">
        <v>522</v>
      </c>
      <c r="B25" s="388" t="s">
        <v>425</v>
      </c>
      <c r="C25" s="292"/>
      <c r="D25" s="292"/>
      <c r="E25" s="180">
        <v>46592</v>
      </c>
    </row>
    <row r="26" spans="1:5" ht="15" customHeight="1" thickBot="1">
      <c r="A26" s="341" t="s">
        <v>71</v>
      </c>
      <c r="B26" s="380" t="s">
        <v>523</v>
      </c>
      <c r="C26" s="281">
        <f>SUM(C24:C25)</f>
        <v>0</v>
      </c>
      <c r="D26" s="281">
        <f>SUM(D24:D25)</f>
        <v>15424500</v>
      </c>
      <c r="E26" s="158">
        <f>SUM(E24:E25)</f>
        <v>15471092</v>
      </c>
    </row>
    <row r="27" spans="1:5" ht="15" customHeight="1">
      <c r="A27" s="339" t="s">
        <v>74</v>
      </c>
      <c r="B27" s="389" t="s">
        <v>524</v>
      </c>
      <c r="C27" s="293"/>
      <c r="D27" s="293"/>
      <c r="E27" s="276">
        <v>333783</v>
      </c>
    </row>
    <row r="28" spans="1:5" ht="15" customHeight="1">
      <c r="A28" s="335" t="s">
        <v>77</v>
      </c>
      <c r="B28" s="390" t="s">
        <v>525</v>
      </c>
      <c r="C28" s="294"/>
      <c r="D28" s="294"/>
      <c r="E28" s="277">
        <v>946284</v>
      </c>
    </row>
    <row r="29" spans="1:5" ht="15" customHeight="1" thickBot="1">
      <c r="A29" s="342" t="s">
        <v>132</v>
      </c>
      <c r="B29" s="391" t="s">
        <v>526</v>
      </c>
      <c r="C29" s="295"/>
      <c r="D29" s="295"/>
      <c r="E29" s="179">
        <v>498000</v>
      </c>
    </row>
    <row r="30" spans="1:5" ht="15" customHeight="1" thickTop="1">
      <c r="A30" s="476" t="s">
        <v>345</v>
      </c>
      <c r="B30" s="477"/>
      <c r="C30" s="296">
        <f>C13+C17+C19+C23+C26+C27+C28+C29</f>
        <v>25098369</v>
      </c>
      <c r="D30" s="296">
        <f>D13+D17+D19+D23+D26+D27+D28+D29</f>
        <v>41327709</v>
      </c>
      <c r="E30" s="161">
        <f>E13+E17+E19+E23+E26+E27+E28+E29</f>
        <v>44136618</v>
      </c>
    </row>
    <row r="31" spans="1:5" ht="15" customHeight="1" thickBot="1">
      <c r="A31" s="478"/>
      <c r="B31" s="479"/>
      <c r="C31" s="299" t="s">
        <v>456</v>
      </c>
      <c r="D31" s="299" t="s">
        <v>457</v>
      </c>
      <c r="E31" s="160" t="s">
        <v>427</v>
      </c>
    </row>
    <row r="32" ht="12.75" thickTop="1"/>
  </sheetData>
  <sheetProtection/>
  <mergeCells count="6">
    <mergeCell ref="A5:E5"/>
    <mergeCell ref="A30:B30"/>
    <mergeCell ref="A31:B31"/>
    <mergeCell ref="B1:E1"/>
    <mergeCell ref="B2:E2"/>
    <mergeCell ref="A4:E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7109375" style="2" customWidth="1"/>
    <col min="2" max="2" width="50.7109375" style="2" customWidth="1"/>
    <col min="3" max="3" width="9.7109375" style="2" customWidth="1"/>
    <col min="4" max="5" width="9.7109375" style="0" customWidth="1"/>
  </cols>
  <sheetData>
    <row r="1" spans="1:5" s="40" customFormat="1" ht="15" customHeight="1">
      <c r="A1" s="436" t="s">
        <v>367</v>
      </c>
      <c r="B1" s="436"/>
      <c r="C1" s="436"/>
      <c r="D1" s="436"/>
      <c r="E1" s="436"/>
    </row>
    <row r="2" spans="1:5" s="40" customFormat="1" ht="15" customHeight="1">
      <c r="A2" s="413" t="s">
        <v>512</v>
      </c>
      <c r="B2" s="413"/>
      <c r="C2" s="413"/>
      <c r="D2" s="413"/>
      <c r="E2" s="413"/>
    </row>
    <row r="3" spans="1:3" s="40" customFormat="1" ht="15" customHeight="1">
      <c r="A3" s="42"/>
      <c r="B3" s="42"/>
      <c r="C3" s="42"/>
    </row>
    <row r="4" ht="15" customHeight="1" thickBot="1">
      <c r="E4" s="38" t="s">
        <v>94</v>
      </c>
    </row>
    <row r="5" spans="1:6" ht="27" customHeight="1" thickTop="1">
      <c r="A5" s="150" t="s">
        <v>135</v>
      </c>
      <c r="B5" s="332" t="s">
        <v>312</v>
      </c>
      <c r="C5" s="333" t="s">
        <v>127</v>
      </c>
      <c r="D5" s="333" t="s">
        <v>527</v>
      </c>
      <c r="E5" s="46" t="s">
        <v>462</v>
      </c>
      <c r="F5" s="348"/>
    </row>
    <row r="6" spans="1:6" ht="15" customHeight="1" thickBot="1">
      <c r="A6" s="264" t="s">
        <v>0</v>
      </c>
      <c r="B6" s="334" t="s">
        <v>2</v>
      </c>
      <c r="C6" s="265" t="s">
        <v>3</v>
      </c>
      <c r="D6" s="220" t="s">
        <v>4</v>
      </c>
      <c r="E6" s="104" t="s">
        <v>5</v>
      </c>
      <c r="F6" s="348"/>
    </row>
    <row r="7" spans="1:6" ht="6" customHeight="1" thickTop="1">
      <c r="A7" s="40"/>
      <c r="B7" s="349"/>
      <c r="C7" s="331"/>
      <c r="D7" s="348"/>
      <c r="E7" s="348"/>
      <c r="F7" s="348"/>
    </row>
    <row r="8" spans="1:6" ht="15" customHeight="1" thickBot="1">
      <c r="A8" s="482" t="s">
        <v>346</v>
      </c>
      <c r="B8" s="482"/>
      <c r="C8" s="350"/>
      <c r="D8" s="61"/>
      <c r="E8" s="61"/>
      <c r="F8" s="40"/>
    </row>
    <row r="9" spans="1:6" ht="15" customHeight="1" thickTop="1">
      <c r="A9" s="351" t="s">
        <v>9</v>
      </c>
      <c r="B9" s="352" t="s">
        <v>347</v>
      </c>
      <c r="C9" s="353">
        <v>16107</v>
      </c>
      <c r="D9" s="353">
        <v>16107</v>
      </c>
      <c r="E9" s="208"/>
      <c r="F9" s="40"/>
    </row>
    <row r="10" spans="1:6" ht="15" customHeight="1">
      <c r="A10" s="106" t="s">
        <v>11</v>
      </c>
      <c r="B10" s="352" t="s">
        <v>348</v>
      </c>
      <c r="C10" s="353">
        <v>14677</v>
      </c>
      <c r="D10" s="353">
        <v>14677</v>
      </c>
      <c r="E10" s="208"/>
      <c r="F10" s="40"/>
    </row>
    <row r="11" spans="1:6" ht="15" customHeight="1">
      <c r="A11" s="106" t="s">
        <v>67</v>
      </c>
      <c r="B11" s="352" t="s">
        <v>349</v>
      </c>
      <c r="C11" s="353">
        <v>810</v>
      </c>
      <c r="D11" s="353">
        <v>810</v>
      </c>
      <c r="E11" s="208"/>
      <c r="F11" s="40"/>
    </row>
    <row r="12" spans="1:6" ht="15" customHeight="1">
      <c r="A12" s="106" t="s">
        <v>69</v>
      </c>
      <c r="B12" s="352" t="s">
        <v>350</v>
      </c>
      <c r="C12" s="353">
        <v>500</v>
      </c>
      <c r="D12" s="353">
        <v>500</v>
      </c>
      <c r="E12" s="208"/>
      <c r="F12" s="40"/>
    </row>
    <row r="13" spans="1:6" ht="15" customHeight="1">
      <c r="A13" s="106" t="s">
        <v>71</v>
      </c>
      <c r="B13" s="352" t="s">
        <v>351</v>
      </c>
      <c r="C13" s="353">
        <v>500</v>
      </c>
      <c r="D13" s="353">
        <v>500</v>
      </c>
      <c r="E13" s="208"/>
      <c r="F13" s="40"/>
    </row>
    <row r="14" spans="1:6" ht="15" customHeight="1">
      <c r="A14" s="106" t="s">
        <v>74</v>
      </c>
      <c r="B14" s="352" t="s">
        <v>352</v>
      </c>
      <c r="C14" s="353">
        <v>100</v>
      </c>
      <c r="D14" s="353">
        <v>100</v>
      </c>
      <c r="E14" s="208"/>
      <c r="F14" s="40"/>
    </row>
    <row r="15" spans="1:6" ht="15" customHeight="1">
      <c r="A15" s="106" t="s">
        <v>77</v>
      </c>
      <c r="B15" s="352" t="s">
        <v>353</v>
      </c>
      <c r="C15" s="353">
        <v>100</v>
      </c>
      <c r="D15" s="353">
        <v>100</v>
      </c>
      <c r="E15" s="208"/>
      <c r="F15" s="40"/>
    </row>
    <row r="16" spans="1:6" ht="15" customHeight="1" thickBot="1">
      <c r="A16" s="106" t="s">
        <v>132</v>
      </c>
      <c r="B16" s="354" t="s">
        <v>354</v>
      </c>
      <c r="C16" s="355">
        <v>360</v>
      </c>
      <c r="D16" s="355">
        <v>360</v>
      </c>
      <c r="E16" s="303"/>
      <c r="F16" s="40"/>
    </row>
    <row r="17" spans="1:6" ht="15" customHeight="1" thickBot="1" thickTop="1">
      <c r="A17" s="480" t="s">
        <v>237</v>
      </c>
      <c r="B17" s="481"/>
      <c r="C17" s="356">
        <f>SUM(C9:C16)</f>
        <v>33154</v>
      </c>
      <c r="D17" s="356">
        <f>SUM(D9:D16)</f>
        <v>33154</v>
      </c>
      <c r="E17" s="357">
        <f>D23/C23</f>
        <v>1</v>
      </c>
      <c r="F17" s="40"/>
    </row>
    <row r="18" spans="1:6" ht="6" customHeight="1" thickTop="1">
      <c r="A18" s="40"/>
      <c r="B18" s="123"/>
      <c r="C18" s="42"/>
      <c r="D18" s="42"/>
      <c r="E18" s="42"/>
      <c r="F18" s="40"/>
    </row>
    <row r="19" spans="1:6" ht="15" customHeight="1" thickBot="1">
      <c r="A19" s="482" t="s">
        <v>355</v>
      </c>
      <c r="B19" s="482"/>
      <c r="C19" s="61"/>
      <c r="D19" s="61"/>
      <c r="E19" s="61"/>
      <c r="F19" s="40"/>
    </row>
    <row r="20" spans="1:6" ht="15" customHeight="1" thickTop="1">
      <c r="A20" s="351" t="s">
        <v>9</v>
      </c>
      <c r="B20" s="352" t="s">
        <v>356</v>
      </c>
      <c r="C20" s="353">
        <v>80</v>
      </c>
      <c r="D20" s="353">
        <v>80</v>
      </c>
      <c r="E20" s="208"/>
      <c r="F20" s="40"/>
    </row>
    <row r="21" spans="1:6" ht="15" customHeight="1">
      <c r="A21" s="106" t="s">
        <v>11</v>
      </c>
      <c r="B21" s="352" t="s">
        <v>357</v>
      </c>
      <c r="C21" s="353">
        <v>5500</v>
      </c>
      <c r="D21" s="353">
        <v>5500</v>
      </c>
      <c r="E21" s="208"/>
      <c r="F21" s="40"/>
    </row>
    <row r="22" spans="1:6" ht="15" customHeight="1">
      <c r="A22" s="106" t="s">
        <v>67</v>
      </c>
      <c r="B22" s="352" t="s">
        <v>358</v>
      </c>
      <c r="C22" s="353">
        <v>100</v>
      </c>
      <c r="D22" s="353">
        <v>100</v>
      </c>
      <c r="E22" s="208"/>
      <c r="F22" s="40"/>
    </row>
    <row r="23" spans="1:6" ht="15" customHeight="1">
      <c r="A23" s="106" t="s">
        <v>69</v>
      </c>
      <c r="B23" s="352" t="s">
        <v>359</v>
      </c>
      <c r="C23" s="353">
        <v>1750</v>
      </c>
      <c r="D23" s="353">
        <v>1750</v>
      </c>
      <c r="E23" s="208"/>
      <c r="F23" s="40"/>
    </row>
    <row r="24" spans="1:6" ht="15" customHeight="1">
      <c r="A24" s="106" t="s">
        <v>71</v>
      </c>
      <c r="B24" s="352" t="s">
        <v>360</v>
      </c>
      <c r="C24" s="353">
        <v>100</v>
      </c>
      <c r="D24" s="353">
        <v>100</v>
      </c>
      <c r="E24" s="208"/>
      <c r="F24" s="40"/>
    </row>
    <row r="25" spans="1:6" ht="15" customHeight="1">
      <c r="A25" s="106" t="s">
        <v>74</v>
      </c>
      <c r="B25" s="352" t="s">
        <v>361</v>
      </c>
      <c r="C25" s="353">
        <v>200</v>
      </c>
      <c r="D25" s="353">
        <v>200</v>
      </c>
      <c r="E25" s="208"/>
      <c r="F25" s="40"/>
    </row>
    <row r="26" spans="1:6" ht="15" customHeight="1">
      <c r="A26" s="106" t="s">
        <v>77</v>
      </c>
      <c r="B26" s="352" t="s">
        <v>362</v>
      </c>
      <c r="C26" s="353">
        <v>100</v>
      </c>
      <c r="D26" s="353">
        <v>100</v>
      </c>
      <c r="E26" s="208"/>
      <c r="F26" s="40"/>
    </row>
    <row r="27" spans="1:6" ht="15" customHeight="1">
      <c r="A27" s="106" t="s">
        <v>132</v>
      </c>
      <c r="B27" s="352" t="s">
        <v>363</v>
      </c>
      <c r="C27" s="353">
        <v>100</v>
      </c>
      <c r="D27" s="353">
        <v>100</v>
      </c>
      <c r="E27" s="208"/>
      <c r="F27" s="40"/>
    </row>
    <row r="28" spans="1:6" ht="15" customHeight="1">
      <c r="A28" s="106" t="s">
        <v>161</v>
      </c>
      <c r="B28" s="352" t="s">
        <v>364</v>
      </c>
      <c r="C28" s="353">
        <v>100</v>
      </c>
      <c r="D28" s="353">
        <v>100</v>
      </c>
      <c r="E28" s="208"/>
      <c r="F28" s="40"/>
    </row>
    <row r="29" spans="1:6" ht="15" customHeight="1" thickBot="1">
      <c r="A29" s="347" t="s">
        <v>162</v>
      </c>
      <c r="B29" s="404" t="s">
        <v>368</v>
      </c>
      <c r="C29" s="355"/>
      <c r="D29" s="355">
        <v>100</v>
      </c>
      <c r="E29" s="303"/>
      <c r="F29" s="40"/>
    </row>
    <row r="30" spans="1:6" ht="15" customHeight="1" thickBot="1" thickTop="1">
      <c r="A30" s="480" t="s">
        <v>237</v>
      </c>
      <c r="B30" s="481"/>
      <c r="C30" s="356">
        <f>SUM(C20:C29)</f>
        <v>8030</v>
      </c>
      <c r="D30" s="356">
        <f>SUM(D20:D29)</f>
        <v>8130</v>
      </c>
      <c r="E30" s="357">
        <f>D30/C30</f>
        <v>1.012453300124533</v>
      </c>
      <c r="F30" s="40"/>
    </row>
    <row r="31" spans="1:6" ht="6" customHeight="1" thickTop="1">
      <c r="A31" s="40"/>
      <c r="B31" s="123"/>
      <c r="C31" s="123"/>
      <c r="D31" s="42"/>
      <c r="E31" s="42"/>
      <c r="F31" s="40"/>
    </row>
    <row r="32" spans="1:6" ht="15" customHeight="1" thickBot="1">
      <c r="A32" s="482" t="s">
        <v>365</v>
      </c>
      <c r="B32" s="482"/>
      <c r="C32" s="163"/>
      <c r="D32" s="42"/>
      <c r="E32" s="42"/>
      <c r="F32" s="40"/>
    </row>
    <row r="33" spans="1:6" ht="15" customHeight="1" thickBot="1" thickTop="1">
      <c r="A33" s="406" t="s">
        <v>9</v>
      </c>
      <c r="B33" s="405" t="s">
        <v>366</v>
      </c>
      <c r="C33" s="358">
        <v>1820</v>
      </c>
      <c r="D33" s="358">
        <v>1820</v>
      </c>
      <c r="E33" s="359"/>
      <c r="F33" s="40"/>
    </row>
    <row r="34" spans="1:5" ht="15" customHeight="1" thickBot="1" thickTop="1">
      <c r="A34" s="480" t="s">
        <v>237</v>
      </c>
      <c r="B34" s="481"/>
      <c r="C34" s="356">
        <f>SUM(C33)</f>
        <v>1820</v>
      </c>
      <c r="D34" s="356">
        <f>SUM(D33)</f>
        <v>1820</v>
      </c>
      <c r="E34" s="357">
        <f>D34/C34</f>
        <v>1</v>
      </c>
    </row>
    <row r="35" ht="12.75" thickTop="1"/>
  </sheetData>
  <sheetProtection/>
  <mergeCells count="8">
    <mergeCell ref="A30:B30"/>
    <mergeCell ref="A34:B34"/>
    <mergeCell ref="A1:E1"/>
    <mergeCell ref="A2:E2"/>
    <mergeCell ref="A8:B8"/>
    <mergeCell ref="A19:B19"/>
    <mergeCell ref="A32:B3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7109375" style="2" customWidth="1"/>
    <col min="2" max="2" width="30.7109375" style="2" customWidth="1"/>
    <col min="3" max="7" width="9.7109375" style="2" customWidth="1"/>
    <col min="8" max="11" width="9.140625" style="2" customWidth="1"/>
  </cols>
  <sheetData>
    <row r="1" spans="1:7" ht="15" customHeight="1">
      <c r="A1" s="413" t="s">
        <v>442</v>
      </c>
      <c r="B1" s="413"/>
      <c r="C1" s="413"/>
      <c r="D1" s="413"/>
      <c r="E1" s="413"/>
      <c r="F1" s="413"/>
      <c r="G1" s="413"/>
    </row>
    <row r="2" spans="1:11" ht="15" customHeight="1">
      <c r="A2" s="413" t="s">
        <v>512</v>
      </c>
      <c r="B2" s="413"/>
      <c r="C2" s="413"/>
      <c r="D2" s="413"/>
      <c r="E2" s="413"/>
      <c r="F2" s="413"/>
      <c r="G2" s="413"/>
      <c r="H2" s="152"/>
      <c r="I2" s="152"/>
      <c r="J2" s="152"/>
      <c r="K2" s="152"/>
    </row>
    <row r="3" ht="15" customHeight="1">
      <c r="A3" s="4"/>
    </row>
    <row r="4" spans="1:7" ht="15" customHeight="1">
      <c r="A4" s="475" t="s">
        <v>464</v>
      </c>
      <c r="B4" s="475"/>
      <c r="C4" s="475"/>
      <c r="D4" s="475"/>
      <c r="E4" s="475"/>
      <c r="F4" s="475"/>
      <c r="G4" s="475"/>
    </row>
    <row r="5" ht="15" customHeight="1"/>
    <row r="6" spans="1:7" ht="15" customHeight="1">
      <c r="A6" s="338"/>
      <c r="G6" s="38" t="s">
        <v>94</v>
      </c>
    </row>
    <row r="7" spans="1:11" s="40" customFormat="1" ht="34.5">
      <c r="A7" s="360" t="s">
        <v>528</v>
      </c>
      <c r="B7" s="365" t="s">
        <v>1</v>
      </c>
      <c r="C7" s="365" t="s">
        <v>465</v>
      </c>
      <c r="D7" s="365" t="s">
        <v>443</v>
      </c>
      <c r="E7" s="365" t="s">
        <v>444</v>
      </c>
      <c r="F7" s="366" t="s">
        <v>466</v>
      </c>
      <c r="G7" s="365" t="s">
        <v>467</v>
      </c>
      <c r="H7" s="42"/>
      <c r="I7" s="42"/>
      <c r="J7" s="42"/>
      <c r="K7" s="42"/>
    </row>
    <row r="8" spans="1:11" s="40" customFormat="1" ht="15" customHeight="1">
      <c r="A8" s="362" t="s">
        <v>0</v>
      </c>
      <c r="B8" s="361" t="s">
        <v>2</v>
      </c>
      <c r="C8" s="363" t="s">
        <v>3</v>
      </c>
      <c r="D8" s="364" t="s">
        <v>4</v>
      </c>
      <c r="E8" s="364" t="s">
        <v>5</v>
      </c>
      <c r="F8" s="364" t="s">
        <v>328</v>
      </c>
      <c r="G8" s="13" t="s">
        <v>487</v>
      </c>
      <c r="H8" s="42"/>
      <c r="I8" s="42"/>
      <c r="J8" s="42"/>
      <c r="K8" s="42"/>
    </row>
    <row r="9" spans="1:11" s="40" customFormat="1" ht="15" customHeight="1">
      <c r="A9" s="485" t="s">
        <v>6</v>
      </c>
      <c r="B9" s="485"/>
      <c r="C9" s="485"/>
      <c r="D9" s="485"/>
      <c r="E9" s="485"/>
      <c r="F9" s="483"/>
      <c r="G9" s="483"/>
      <c r="H9" s="42"/>
      <c r="I9" s="42"/>
      <c r="J9" s="42"/>
      <c r="K9" s="42"/>
    </row>
    <row r="10" spans="1:11" s="40" customFormat="1" ht="15" customHeight="1">
      <c r="A10" s="319" t="s">
        <v>7</v>
      </c>
      <c r="B10" s="318" t="s">
        <v>271</v>
      </c>
      <c r="C10" s="113">
        <v>25098</v>
      </c>
      <c r="D10" s="113">
        <v>41328</v>
      </c>
      <c r="E10" s="113">
        <v>44138</v>
      </c>
      <c r="F10" s="113">
        <v>19000</v>
      </c>
      <c r="G10" s="113">
        <v>18500</v>
      </c>
      <c r="H10" s="42"/>
      <c r="I10" s="42"/>
      <c r="J10" s="42"/>
      <c r="K10" s="42"/>
    </row>
    <row r="11" spans="1:11" s="40" customFormat="1" ht="15" customHeight="1">
      <c r="A11" s="319" t="s">
        <v>17</v>
      </c>
      <c r="B11" s="318" t="s">
        <v>273</v>
      </c>
      <c r="C11" s="113">
        <v>9643</v>
      </c>
      <c r="D11" s="113">
        <v>9643</v>
      </c>
      <c r="E11" s="113">
        <v>9643</v>
      </c>
      <c r="F11" s="113">
        <v>2500</v>
      </c>
      <c r="G11" s="113">
        <v>2500</v>
      </c>
      <c r="H11" s="42"/>
      <c r="I11" s="42"/>
      <c r="J11" s="42"/>
      <c r="K11" s="42"/>
    </row>
    <row r="12" spans="1:11" s="40" customFormat="1" ht="15" customHeight="1">
      <c r="A12" s="319" t="s">
        <v>19</v>
      </c>
      <c r="B12" s="318" t="s">
        <v>12</v>
      </c>
      <c r="C12" s="113">
        <v>59906</v>
      </c>
      <c r="D12" s="113">
        <v>59906</v>
      </c>
      <c r="E12" s="113">
        <v>59906</v>
      </c>
      <c r="F12" s="113">
        <v>82000</v>
      </c>
      <c r="G12" s="113">
        <v>88000</v>
      </c>
      <c r="H12" s="42"/>
      <c r="I12" s="42"/>
      <c r="J12" s="42"/>
      <c r="K12" s="42"/>
    </row>
    <row r="13" spans="1:11" s="40" customFormat="1" ht="15" customHeight="1">
      <c r="A13" s="319" t="s">
        <v>21</v>
      </c>
      <c r="B13" s="318" t="s">
        <v>284</v>
      </c>
      <c r="C13" s="113">
        <v>45552</v>
      </c>
      <c r="D13" s="113">
        <v>45552</v>
      </c>
      <c r="E13" s="113">
        <v>45552</v>
      </c>
      <c r="F13" s="113">
        <v>47000</v>
      </c>
      <c r="G13" s="113">
        <v>46500</v>
      </c>
      <c r="H13" s="42"/>
      <c r="I13" s="42"/>
      <c r="J13" s="42"/>
      <c r="K13" s="42"/>
    </row>
    <row r="14" spans="1:11" s="40" customFormat="1" ht="15" customHeight="1">
      <c r="A14" s="319" t="s">
        <v>25</v>
      </c>
      <c r="B14" s="318" t="s">
        <v>468</v>
      </c>
      <c r="C14" s="113">
        <v>17314</v>
      </c>
      <c r="D14" s="113">
        <v>17314</v>
      </c>
      <c r="E14" s="113">
        <v>17314</v>
      </c>
      <c r="F14" s="113">
        <v>10000</v>
      </c>
      <c r="G14" s="113">
        <v>10000</v>
      </c>
      <c r="H14" s="42"/>
      <c r="I14" s="42"/>
      <c r="J14" s="42"/>
      <c r="K14" s="42"/>
    </row>
    <row r="15" spans="1:11" s="40" customFormat="1" ht="15" customHeight="1">
      <c r="A15" s="319" t="s">
        <v>30</v>
      </c>
      <c r="B15" s="318" t="s">
        <v>297</v>
      </c>
      <c r="C15" s="113">
        <v>130979</v>
      </c>
      <c r="D15" s="113">
        <v>132226</v>
      </c>
      <c r="E15" s="113">
        <v>132226</v>
      </c>
      <c r="F15" s="113">
        <v>90000</v>
      </c>
      <c r="G15" s="113">
        <v>95000</v>
      </c>
      <c r="H15" s="42"/>
      <c r="I15" s="42"/>
      <c r="J15" s="42"/>
      <c r="K15" s="42"/>
    </row>
    <row r="16" spans="1:11" s="40" customFormat="1" ht="15" customHeight="1">
      <c r="A16" s="484" t="s">
        <v>469</v>
      </c>
      <c r="B16" s="484"/>
      <c r="C16" s="320">
        <f>SUM(C10:C15)</f>
        <v>288492</v>
      </c>
      <c r="D16" s="320">
        <f>SUM(D10:D15)</f>
        <v>305969</v>
      </c>
      <c r="E16" s="320">
        <f>SUM(E10:E15)</f>
        <v>308779</v>
      </c>
      <c r="F16" s="320">
        <f>SUM(F10:F15)</f>
        <v>250500</v>
      </c>
      <c r="G16" s="320">
        <f>SUM(G10:G15)</f>
        <v>260500</v>
      </c>
      <c r="H16" s="42"/>
      <c r="I16" s="42"/>
      <c r="J16" s="42"/>
      <c r="K16" s="42"/>
    </row>
    <row r="17" spans="1:11" s="40" customFormat="1" ht="15" customHeight="1">
      <c r="A17" s="483" t="s">
        <v>45</v>
      </c>
      <c r="B17" s="483"/>
      <c r="C17" s="483"/>
      <c r="D17" s="483"/>
      <c r="E17" s="483"/>
      <c r="F17" s="483"/>
      <c r="G17" s="483"/>
      <c r="H17" s="42"/>
      <c r="I17" s="42"/>
      <c r="J17" s="42"/>
      <c r="K17" s="42"/>
    </row>
    <row r="18" spans="1:11" s="40" customFormat="1" ht="15" customHeight="1">
      <c r="A18" s="319" t="s">
        <v>7</v>
      </c>
      <c r="B18" s="318" t="s">
        <v>46</v>
      </c>
      <c r="C18" s="113">
        <v>166449</v>
      </c>
      <c r="D18" s="113">
        <v>166449</v>
      </c>
      <c r="E18" s="113">
        <v>166894</v>
      </c>
      <c r="F18" s="113">
        <v>172900</v>
      </c>
      <c r="G18" s="113">
        <v>181400</v>
      </c>
      <c r="H18" s="42"/>
      <c r="I18" s="42"/>
      <c r="J18" s="42"/>
      <c r="K18" s="42"/>
    </row>
    <row r="19" spans="1:11" s="40" customFormat="1" ht="15" customHeight="1">
      <c r="A19" s="319" t="s">
        <v>17</v>
      </c>
      <c r="B19" s="318" t="s">
        <v>47</v>
      </c>
      <c r="C19" s="113">
        <v>67199</v>
      </c>
      <c r="D19" s="113">
        <v>67199</v>
      </c>
      <c r="E19" s="113">
        <v>72199</v>
      </c>
      <c r="F19" s="113">
        <v>42200</v>
      </c>
      <c r="G19" s="113">
        <v>48700</v>
      </c>
      <c r="H19" s="42"/>
      <c r="I19" s="42"/>
      <c r="J19" s="42"/>
      <c r="K19" s="42"/>
    </row>
    <row r="20" spans="1:11" s="40" customFormat="1" ht="15" customHeight="1">
      <c r="A20" s="319" t="s">
        <v>19</v>
      </c>
      <c r="B20" s="318" t="s">
        <v>470</v>
      </c>
      <c r="C20" s="113">
        <v>54844</v>
      </c>
      <c r="D20" s="113">
        <v>72321</v>
      </c>
      <c r="E20" s="113">
        <v>69686</v>
      </c>
      <c r="F20" s="113">
        <v>35400</v>
      </c>
      <c r="G20" s="113">
        <v>35400</v>
      </c>
      <c r="H20" s="42"/>
      <c r="I20" s="42"/>
      <c r="J20" s="42"/>
      <c r="K20" s="42"/>
    </row>
    <row r="21" spans="1:11" s="40" customFormat="1" ht="15" customHeight="1">
      <c r="A21" s="484" t="s">
        <v>471</v>
      </c>
      <c r="B21" s="484"/>
      <c r="C21" s="320">
        <f>SUM(C18:C20)</f>
        <v>288492</v>
      </c>
      <c r="D21" s="320">
        <f>SUM(D18:D20)</f>
        <v>305969</v>
      </c>
      <c r="E21" s="320">
        <f>SUM(E18:E20)</f>
        <v>308779</v>
      </c>
      <c r="F21" s="320">
        <f>SUM(F18:F20)</f>
        <v>250500</v>
      </c>
      <c r="G21" s="320">
        <f>SUM(G18:G20)</f>
        <v>265500</v>
      </c>
      <c r="H21" s="42"/>
      <c r="I21" s="42"/>
      <c r="J21" s="42"/>
      <c r="K21" s="42"/>
    </row>
  </sheetData>
  <sheetProtection/>
  <mergeCells count="7">
    <mergeCell ref="A17:G17"/>
    <mergeCell ref="A16:B16"/>
    <mergeCell ref="A21:B21"/>
    <mergeCell ref="A1:G1"/>
    <mergeCell ref="A2:G2"/>
    <mergeCell ref="A4:G4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28125" style="2" bestFit="1" customWidth="1"/>
    <col min="2" max="2" width="24.7109375" style="2" customWidth="1"/>
    <col min="3" max="15" width="8.7109375" style="2" customWidth="1"/>
  </cols>
  <sheetData>
    <row r="1" spans="1:15" ht="15" customHeight="1">
      <c r="A1" s="413" t="s">
        <v>472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22" ht="15" customHeight="1">
      <c r="A2" s="413" t="s">
        <v>512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Q2" s="152"/>
      <c r="R2" s="152"/>
      <c r="S2" s="152"/>
      <c r="T2" s="152"/>
      <c r="U2" s="152"/>
      <c r="V2" s="152"/>
    </row>
    <row r="3" ht="15" customHeight="1">
      <c r="A3" s="3"/>
    </row>
    <row r="4" spans="1:16" ht="15" customHeight="1">
      <c r="A4" s="475" t="s">
        <v>473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321"/>
    </row>
    <row r="5" spans="1:16" ht="1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1"/>
    </row>
    <row r="6" spans="13:16" ht="15" customHeight="1" thickBot="1">
      <c r="M6" s="492" t="s">
        <v>94</v>
      </c>
      <c r="N6" s="492"/>
      <c r="O6" s="492"/>
      <c r="P6" s="1"/>
    </row>
    <row r="7" spans="1:16" s="40" customFormat="1" ht="15" customHeight="1" thickTop="1">
      <c r="A7" s="164" t="s">
        <v>474</v>
      </c>
      <c r="B7" s="7" t="s">
        <v>1</v>
      </c>
      <c r="C7" s="7" t="s">
        <v>475</v>
      </c>
      <c r="D7" s="7" t="s">
        <v>476</v>
      </c>
      <c r="E7" s="7" t="s">
        <v>477</v>
      </c>
      <c r="F7" s="7" t="s">
        <v>478</v>
      </c>
      <c r="G7" s="7" t="s">
        <v>479</v>
      </c>
      <c r="H7" s="7" t="s">
        <v>480</v>
      </c>
      <c r="I7" s="7" t="s">
        <v>481</v>
      </c>
      <c r="J7" s="7" t="s">
        <v>482</v>
      </c>
      <c r="K7" s="7" t="s">
        <v>483</v>
      </c>
      <c r="L7" s="7" t="s">
        <v>484</v>
      </c>
      <c r="M7" s="7" t="s">
        <v>485</v>
      </c>
      <c r="N7" s="7" t="s">
        <v>486</v>
      </c>
      <c r="O7" s="323" t="s">
        <v>509</v>
      </c>
      <c r="P7" s="486"/>
    </row>
    <row r="8" spans="1:16" s="40" customFormat="1" ht="15" customHeight="1" thickBot="1">
      <c r="A8" s="165" t="s">
        <v>0</v>
      </c>
      <c r="B8" s="102" t="s">
        <v>2</v>
      </c>
      <c r="C8" s="102" t="s">
        <v>3</v>
      </c>
      <c r="D8" s="102" t="s">
        <v>4</v>
      </c>
      <c r="E8" s="102" t="s">
        <v>5</v>
      </c>
      <c r="F8" s="102" t="s">
        <v>328</v>
      </c>
      <c r="G8" s="102" t="s">
        <v>487</v>
      </c>
      <c r="H8" s="102" t="s">
        <v>488</v>
      </c>
      <c r="I8" s="102" t="s">
        <v>7</v>
      </c>
      <c r="J8" s="102" t="s">
        <v>489</v>
      </c>
      <c r="K8" s="102" t="s">
        <v>490</v>
      </c>
      <c r="L8" s="102" t="s">
        <v>491</v>
      </c>
      <c r="M8" s="102" t="s">
        <v>492</v>
      </c>
      <c r="N8" s="102" t="s">
        <v>493</v>
      </c>
      <c r="O8" s="324" t="s">
        <v>494</v>
      </c>
      <c r="P8" s="486"/>
    </row>
    <row r="9" spans="1:16" s="40" customFormat="1" ht="15" customHeight="1" thickTop="1">
      <c r="A9" s="489" t="s">
        <v>495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1"/>
      <c r="P9" s="67"/>
    </row>
    <row r="10" spans="1:16" s="40" customFormat="1" ht="15" customHeight="1">
      <c r="A10" s="19" t="s">
        <v>9</v>
      </c>
      <c r="B10" s="20" t="s">
        <v>496</v>
      </c>
      <c r="C10" s="21">
        <v>938</v>
      </c>
      <c r="D10" s="21">
        <v>182</v>
      </c>
      <c r="E10" s="21">
        <v>4648</v>
      </c>
      <c r="F10" s="21">
        <v>9236</v>
      </c>
      <c r="G10" s="21">
        <v>26056</v>
      </c>
      <c r="H10" s="21">
        <v>5685</v>
      </c>
      <c r="I10" s="21">
        <v>14213</v>
      </c>
      <c r="J10" s="21">
        <v>5685</v>
      </c>
      <c r="K10" s="21">
        <v>36419</v>
      </c>
      <c r="L10" s="21">
        <v>182</v>
      </c>
      <c r="M10" s="21">
        <v>182</v>
      </c>
      <c r="N10" s="21">
        <v>182</v>
      </c>
      <c r="O10" s="28">
        <f aca="true" t="shared" si="0" ref="O10:O15">SUM(C10:N10)</f>
        <v>103608</v>
      </c>
      <c r="P10" s="67"/>
    </row>
    <row r="11" spans="1:16" s="40" customFormat="1" ht="15" customHeight="1">
      <c r="A11" s="19" t="s">
        <v>11</v>
      </c>
      <c r="B11" s="20" t="s">
        <v>497</v>
      </c>
      <c r="C11" s="21">
        <v>172</v>
      </c>
      <c r="D11" s="21">
        <v>260</v>
      </c>
      <c r="E11" s="21">
        <v>2899</v>
      </c>
      <c r="F11" s="21">
        <v>563</v>
      </c>
      <c r="G11" s="21">
        <v>2944</v>
      </c>
      <c r="H11" s="21">
        <v>1360</v>
      </c>
      <c r="I11" s="21">
        <v>172</v>
      </c>
      <c r="J11" s="21">
        <v>172</v>
      </c>
      <c r="K11" s="21">
        <v>172</v>
      </c>
      <c r="L11" s="21">
        <v>172</v>
      </c>
      <c r="M11" s="21">
        <v>587</v>
      </c>
      <c r="N11" s="21">
        <v>170</v>
      </c>
      <c r="O11" s="28">
        <f t="shared" si="0"/>
        <v>9643</v>
      </c>
      <c r="P11" s="67"/>
    </row>
    <row r="12" spans="1:16" s="40" customFormat="1" ht="15" customHeight="1">
      <c r="A12" s="19" t="s">
        <v>67</v>
      </c>
      <c r="B12" s="20" t="s">
        <v>369</v>
      </c>
      <c r="C12" s="21">
        <v>2092</v>
      </c>
      <c r="D12" s="21">
        <v>2092</v>
      </c>
      <c r="E12" s="21">
        <v>2092</v>
      </c>
      <c r="F12" s="21">
        <v>2092</v>
      </c>
      <c r="G12" s="21">
        <v>2092</v>
      </c>
      <c r="H12" s="21">
        <v>2092</v>
      </c>
      <c r="I12" s="21">
        <v>2091</v>
      </c>
      <c r="J12" s="21">
        <v>2091</v>
      </c>
      <c r="K12" s="21">
        <v>2091</v>
      </c>
      <c r="L12" s="21">
        <v>2091</v>
      </c>
      <c r="M12" s="21">
        <v>2091</v>
      </c>
      <c r="N12" s="21">
        <v>21131</v>
      </c>
      <c r="O12" s="28">
        <f t="shared" si="0"/>
        <v>44138</v>
      </c>
      <c r="P12" s="67"/>
    </row>
    <row r="13" spans="1:16" s="40" customFormat="1" ht="15" customHeight="1">
      <c r="A13" s="19" t="s">
        <v>69</v>
      </c>
      <c r="B13" s="20" t="s">
        <v>498</v>
      </c>
      <c r="C13" s="21">
        <v>1261</v>
      </c>
      <c r="D13" s="21">
        <v>11</v>
      </c>
      <c r="E13" s="21">
        <v>4193</v>
      </c>
      <c r="F13" s="21">
        <v>1261</v>
      </c>
      <c r="G13" s="21">
        <v>11</v>
      </c>
      <c r="H13" s="21">
        <v>11</v>
      </c>
      <c r="I13" s="21">
        <v>6261</v>
      </c>
      <c r="J13" s="21">
        <v>3011</v>
      </c>
      <c r="K13" s="21">
        <v>11</v>
      </c>
      <c r="L13" s="21">
        <v>1261</v>
      </c>
      <c r="M13" s="21">
        <v>11</v>
      </c>
      <c r="N13" s="21">
        <v>11</v>
      </c>
      <c r="O13" s="28">
        <f t="shared" si="0"/>
        <v>17314</v>
      </c>
      <c r="P13" s="67"/>
    </row>
    <row r="14" spans="1:16" s="40" customFormat="1" ht="15" customHeight="1">
      <c r="A14" s="19" t="s">
        <v>71</v>
      </c>
      <c r="B14" s="20" t="s">
        <v>499</v>
      </c>
      <c r="C14" s="21">
        <v>130835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8">
        <f t="shared" si="0"/>
        <v>130835</v>
      </c>
      <c r="P14" s="67"/>
    </row>
    <row r="15" spans="1:16" s="40" customFormat="1" ht="15" customHeight="1">
      <c r="A15" s="325" t="s">
        <v>74</v>
      </c>
      <c r="B15" s="326" t="s">
        <v>500</v>
      </c>
      <c r="C15" s="31">
        <f aca="true" t="shared" si="1" ref="C15:N15">SUM(C10:C14)</f>
        <v>135298</v>
      </c>
      <c r="D15" s="31">
        <f t="shared" si="1"/>
        <v>2545</v>
      </c>
      <c r="E15" s="31">
        <f t="shared" si="1"/>
        <v>13832</v>
      </c>
      <c r="F15" s="31">
        <f t="shared" si="1"/>
        <v>13152</v>
      </c>
      <c r="G15" s="31">
        <f t="shared" si="1"/>
        <v>31103</v>
      </c>
      <c r="H15" s="31">
        <f t="shared" si="1"/>
        <v>9148</v>
      </c>
      <c r="I15" s="31">
        <f t="shared" si="1"/>
        <v>22737</v>
      </c>
      <c r="J15" s="31">
        <f t="shared" si="1"/>
        <v>10959</v>
      </c>
      <c r="K15" s="31">
        <f t="shared" si="1"/>
        <v>38693</v>
      </c>
      <c r="L15" s="31">
        <f t="shared" si="1"/>
        <v>3706</v>
      </c>
      <c r="M15" s="31">
        <f t="shared" si="1"/>
        <v>2871</v>
      </c>
      <c r="N15" s="31">
        <f t="shared" si="1"/>
        <v>21494</v>
      </c>
      <c r="O15" s="327">
        <f t="shared" si="0"/>
        <v>305538</v>
      </c>
      <c r="P15" s="67"/>
    </row>
    <row r="16" spans="1:16" s="40" customFormat="1" ht="15" customHeight="1">
      <c r="A16" s="427" t="s">
        <v>501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8"/>
      <c r="P16" s="67"/>
    </row>
    <row r="17" spans="1:16" s="40" customFormat="1" ht="15" customHeight="1">
      <c r="A17" s="19" t="s">
        <v>77</v>
      </c>
      <c r="B17" s="20" t="s">
        <v>46</v>
      </c>
      <c r="C17" s="21">
        <v>10182</v>
      </c>
      <c r="D17" s="21">
        <v>10182</v>
      </c>
      <c r="E17" s="21">
        <v>10182</v>
      </c>
      <c r="F17" s="21">
        <v>10182</v>
      </c>
      <c r="G17" s="21">
        <v>20365</v>
      </c>
      <c r="H17" s="21">
        <v>20365</v>
      </c>
      <c r="I17" s="21">
        <v>20365</v>
      </c>
      <c r="J17" s="21">
        <v>20365</v>
      </c>
      <c r="K17" s="21">
        <v>10472</v>
      </c>
      <c r="L17" s="21">
        <v>10182</v>
      </c>
      <c r="M17" s="21">
        <v>10182</v>
      </c>
      <c r="N17" s="21">
        <v>10629</v>
      </c>
      <c r="O17" s="28">
        <f aca="true" t="shared" si="2" ref="O17:O23">SUM(C17:N17)</f>
        <v>163653</v>
      </c>
      <c r="P17" s="67"/>
    </row>
    <row r="18" spans="1:16" s="40" customFormat="1" ht="15" customHeight="1">
      <c r="A18" s="19" t="s">
        <v>132</v>
      </c>
      <c r="B18" s="20" t="s">
        <v>502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8">
        <f t="shared" si="2"/>
        <v>0</v>
      </c>
      <c r="P18" s="67"/>
    </row>
    <row r="19" spans="1:16" s="40" customFormat="1" ht="15" customHeight="1">
      <c r="A19" s="19" t="s">
        <v>161</v>
      </c>
      <c r="B19" s="20" t="s">
        <v>503</v>
      </c>
      <c r="C19" s="21"/>
      <c r="D19" s="21"/>
      <c r="E19" s="21"/>
      <c r="F19" s="21">
        <v>5500</v>
      </c>
      <c r="G19" s="21"/>
      <c r="H19" s="21">
        <v>5000</v>
      </c>
      <c r="I19" s="21"/>
      <c r="J19" s="21"/>
      <c r="K19" s="21"/>
      <c r="L19" s="21"/>
      <c r="M19" s="21"/>
      <c r="N19" s="21"/>
      <c r="O19" s="28">
        <f t="shared" si="2"/>
        <v>10500</v>
      </c>
      <c r="P19" s="67"/>
    </row>
    <row r="20" spans="1:16" s="40" customFormat="1" ht="15" customHeight="1">
      <c r="A20" s="19" t="s">
        <v>162</v>
      </c>
      <c r="B20" s="20" t="s">
        <v>504</v>
      </c>
      <c r="C20" s="21">
        <v>220</v>
      </c>
      <c r="D20" s="21">
        <v>3000</v>
      </c>
      <c r="E20" s="21">
        <v>2900</v>
      </c>
      <c r="F20" s="21">
        <v>458</v>
      </c>
      <c r="G20" s="21">
        <v>14500</v>
      </c>
      <c r="H20" s="21">
        <v>9350</v>
      </c>
      <c r="I20" s="21">
        <v>5271</v>
      </c>
      <c r="J20" s="21">
        <v>20000</v>
      </c>
      <c r="K20" s="21">
        <v>1000</v>
      </c>
      <c r="L20" s="21"/>
      <c r="M20" s="21"/>
      <c r="N20" s="21">
        <v>5000</v>
      </c>
      <c r="O20" s="28">
        <f t="shared" si="2"/>
        <v>61699</v>
      </c>
      <c r="P20" s="67"/>
    </row>
    <row r="21" spans="1:16" s="40" customFormat="1" ht="15" customHeight="1">
      <c r="A21" s="19" t="s">
        <v>163</v>
      </c>
      <c r="B21" s="20" t="s">
        <v>505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8">
        <f t="shared" si="2"/>
        <v>0</v>
      </c>
      <c r="P21" s="67"/>
    </row>
    <row r="22" spans="1:16" s="40" customFormat="1" ht="15" customHeight="1">
      <c r="A22" s="325" t="s">
        <v>165</v>
      </c>
      <c r="B22" s="326" t="s">
        <v>506</v>
      </c>
      <c r="C22" s="31">
        <f aca="true" t="shared" si="3" ref="C22:N22">SUM(C17:C21)</f>
        <v>10402</v>
      </c>
      <c r="D22" s="31">
        <f t="shared" si="3"/>
        <v>13182</v>
      </c>
      <c r="E22" s="31">
        <f t="shared" si="3"/>
        <v>13082</v>
      </c>
      <c r="F22" s="31">
        <f t="shared" si="3"/>
        <v>16140</v>
      </c>
      <c r="G22" s="31">
        <f t="shared" si="3"/>
        <v>34865</v>
      </c>
      <c r="H22" s="31">
        <f t="shared" si="3"/>
        <v>34715</v>
      </c>
      <c r="I22" s="31">
        <f t="shared" si="3"/>
        <v>25636</v>
      </c>
      <c r="J22" s="31">
        <f t="shared" si="3"/>
        <v>40365</v>
      </c>
      <c r="K22" s="31">
        <f t="shared" si="3"/>
        <v>11472</v>
      </c>
      <c r="L22" s="31">
        <f t="shared" si="3"/>
        <v>10182</v>
      </c>
      <c r="M22" s="31">
        <f t="shared" si="3"/>
        <v>10182</v>
      </c>
      <c r="N22" s="31">
        <f t="shared" si="3"/>
        <v>15629</v>
      </c>
      <c r="O22" s="327">
        <f t="shared" si="2"/>
        <v>235852</v>
      </c>
      <c r="P22" s="67"/>
    </row>
    <row r="23" spans="1:16" s="40" customFormat="1" ht="15" customHeight="1">
      <c r="A23" s="19" t="s">
        <v>167</v>
      </c>
      <c r="B23" s="20" t="s">
        <v>507</v>
      </c>
      <c r="C23" s="21">
        <f aca="true" t="shared" si="4" ref="C23:N23">C15-C22</f>
        <v>124896</v>
      </c>
      <c r="D23" s="21">
        <f t="shared" si="4"/>
        <v>-10637</v>
      </c>
      <c r="E23" s="21">
        <f t="shared" si="4"/>
        <v>750</v>
      </c>
      <c r="F23" s="21">
        <f t="shared" si="4"/>
        <v>-2988</v>
      </c>
      <c r="G23" s="21">
        <f t="shared" si="4"/>
        <v>-3762</v>
      </c>
      <c r="H23" s="21">
        <f t="shared" si="4"/>
        <v>-25567</v>
      </c>
      <c r="I23" s="21">
        <f t="shared" si="4"/>
        <v>-2899</v>
      </c>
      <c r="J23" s="21">
        <f t="shared" si="4"/>
        <v>-29406</v>
      </c>
      <c r="K23" s="21">
        <f t="shared" si="4"/>
        <v>27221</v>
      </c>
      <c r="L23" s="21">
        <f t="shared" si="4"/>
        <v>-6476</v>
      </c>
      <c r="M23" s="21">
        <f t="shared" si="4"/>
        <v>-7311</v>
      </c>
      <c r="N23" s="21">
        <f t="shared" si="4"/>
        <v>5865</v>
      </c>
      <c r="O23" s="28">
        <f t="shared" si="2"/>
        <v>69686</v>
      </c>
      <c r="P23" s="67"/>
    </row>
    <row r="24" spans="1:16" s="40" customFormat="1" ht="15" customHeight="1" thickBot="1">
      <c r="A24" s="328"/>
      <c r="B24" s="96" t="s">
        <v>508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329"/>
      <c r="P24" s="67"/>
    </row>
    <row r="25" ht="12.75" thickTop="1"/>
  </sheetData>
  <sheetProtection/>
  <mergeCells count="7">
    <mergeCell ref="P7:P8"/>
    <mergeCell ref="A1:O1"/>
    <mergeCell ref="A2:O2"/>
    <mergeCell ref="A4:O4"/>
    <mergeCell ref="A16:O16"/>
    <mergeCell ref="A9:O9"/>
    <mergeCell ref="M6:O6"/>
  </mergeCells>
  <printOptions/>
  <pageMargins left="0.75" right="0.75" top="1" bottom="1" header="0.5" footer="0.5"/>
  <pageSetup horizontalDpi="600" verticalDpi="600" orientation="landscape" paperSize="9" scale="91" r:id="rId1"/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selection activeCell="J156" sqref="J156"/>
    </sheetView>
  </sheetViews>
  <sheetFormatPr defaultColWidth="9.140625" defaultRowHeight="12.75"/>
  <cols>
    <col min="1" max="1" width="35.7109375" style="2" customWidth="1"/>
    <col min="2" max="2" width="29.57421875" style="2" customWidth="1"/>
    <col min="3" max="5" width="9.7109375" style="2" customWidth="1"/>
  </cols>
  <sheetData>
    <row r="1" spans="1:6" ht="15" customHeight="1">
      <c r="A1" s="413" t="s">
        <v>511</v>
      </c>
      <c r="B1" s="413"/>
      <c r="C1" s="413"/>
      <c r="D1" s="413"/>
      <c r="E1" s="413"/>
      <c r="F1" s="152"/>
    </row>
    <row r="2" spans="1:9" ht="15" customHeight="1">
      <c r="A2" s="413" t="s">
        <v>513</v>
      </c>
      <c r="B2" s="413"/>
      <c r="C2" s="413"/>
      <c r="D2" s="413"/>
      <c r="E2" s="413"/>
      <c r="G2" s="152"/>
      <c r="H2" s="152"/>
      <c r="I2" s="152"/>
    </row>
    <row r="3" spans="1:6" ht="15" customHeight="1">
      <c r="A3" s="152"/>
      <c r="B3" s="152"/>
      <c r="C3" s="152"/>
      <c r="D3" s="152"/>
      <c r="E3" s="152"/>
      <c r="F3" s="174"/>
    </row>
    <row r="4" spans="1:6" ht="15" customHeight="1">
      <c r="A4" s="475" t="s">
        <v>370</v>
      </c>
      <c r="B4" s="475"/>
      <c r="C4" s="475"/>
      <c r="D4" s="475"/>
      <c r="E4" s="475"/>
      <c r="F4" s="152"/>
    </row>
    <row r="5" spans="1:6" ht="15" customHeight="1">
      <c r="A5" s="475" t="s">
        <v>371</v>
      </c>
      <c r="B5" s="475"/>
      <c r="C5" s="475"/>
      <c r="D5" s="475"/>
      <c r="E5" s="475"/>
      <c r="F5" s="152"/>
    </row>
    <row r="6" spans="1:5" ht="15" customHeight="1" thickBot="1">
      <c r="A6" s="3"/>
      <c r="B6" s="3"/>
      <c r="C6" s="3"/>
      <c r="D6" s="3"/>
      <c r="E6" s="38" t="s">
        <v>94</v>
      </c>
    </row>
    <row r="7" spans="1:5" s="40" customFormat="1" ht="15" customHeight="1" thickTop="1">
      <c r="A7" s="164" t="s">
        <v>372</v>
      </c>
      <c r="B7" s="8" t="s">
        <v>374</v>
      </c>
      <c r="C7" s="8" t="s">
        <v>458</v>
      </c>
      <c r="D7" s="216" t="s">
        <v>459</v>
      </c>
      <c r="E7" s="10" t="s">
        <v>459</v>
      </c>
    </row>
    <row r="8" spans="1:5" s="40" customFormat="1" ht="15" customHeight="1">
      <c r="A8" s="167" t="s">
        <v>373</v>
      </c>
      <c r="B8" s="300" t="s">
        <v>375</v>
      </c>
      <c r="C8" s="48" t="s">
        <v>246</v>
      </c>
      <c r="D8" s="247" t="s">
        <v>460</v>
      </c>
      <c r="E8" s="168" t="s">
        <v>461</v>
      </c>
    </row>
    <row r="9" spans="1:5" s="40" customFormat="1" ht="15" customHeight="1" thickBot="1">
      <c r="A9" s="165" t="s">
        <v>0</v>
      </c>
      <c r="B9" s="103" t="s">
        <v>2</v>
      </c>
      <c r="C9" s="103" t="s">
        <v>3</v>
      </c>
      <c r="D9" s="217" t="s">
        <v>4</v>
      </c>
      <c r="E9" s="105" t="s">
        <v>5</v>
      </c>
    </row>
    <row r="10" spans="1:5" s="40" customFormat="1" ht="15" customHeight="1" thickTop="1">
      <c r="A10" s="169" t="s">
        <v>376</v>
      </c>
      <c r="B10" s="76" t="s">
        <v>377</v>
      </c>
      <c r="C10" s="301">
        <v>1350</v>
      </c>
      <c r="D10" s="304">
        <v>1350</v>
      </c>
      <c r="E10" s="194">
        <v>1350</v>
      </c>
    </row>
    <row r="11" spans="1:5" s="40" customFormat="1" ht="15" customHeight="1">
      <c r="A11" s="169"/>
      <c r="B11" s="76" t="s">
        <v>144</v>
      </c>
      <c r="C11" s="301">
        <v>0</v>
      </c>
      <c r="D11" s="51">
        <v>0</v>
      </c>
      <c r="E11" s="194">
        <v>0</v>
      </c>
    </row>
    <row r="12" spans="1:5" s="40" customFormat="1" ht="15" customHeight="1">
      <c r="A12" s="169"/>
      <c r="B12" s="76" t="s">
        <v>310</v>
      </c>
      <c r="C12" s="301">
        <f>SUM(C10:C11)</f>
        <v>1350</v>
      </c>
      <c r="D12" s="51">
        <f>SUM(D10:D11)</f>
        <v>1350</v>
      </c>
      <c r="E12" s="194">
        <f>SUM(E10:E11)</f>
        <v>1350</v>
      </c>
    </row>
    <row r="13" spans="1:5" s="40" customFormat="1" ht="7.5" customHeight="1">
      <c r="A13" s="169"/>
      <c r="B13" s="76"/>
      <c r="C13" s="301"/>
      <c r="D13" s="51"/>
      <c r="E13" s="194"/>
    </row>
    <row r="14" spans="1:5" s="40" customFormat="1" ht="22.5">
      <c r="A14" s="169" t="s">
        <v>378</v>
      </c>
      <c r="B14" s="76" t="s">
        <v>377</v>
      </c>
      <c r="C14" s="301">
        <v>3175</v>
      </c>
      <c r="D14" s="51">
        <v>3175</v>
      </c>
      <c r="E14" s="194">
        <v>3175</v>
      </c>
    </row>
    <row r="15" spans="1:5" s="40" customFormat="1" ht="15" customHeight="1">
      <c r="A15" s="169"/>
      <c r="B15" s="76" t="s">
        <v>310</v>
      </c>
      <c r="C15" s="301">
        <f>SUM(C14)</f>
        <v>3175</v>
      </c>
      <c r="D15" s="51">
        <f>SUM(D14)</f>
        <v>3175</v>
      </c>
      <c r="E15" s="194">
        <f>SUM(E14)</f>
        <v>3175</v>
      </c>
    </row>
    <row r="16" spans="1:5" s="40" customFormat="1" ht="7.5" customHeight="1">
      <c r="A16" s="169"/>
      <c r="B16" s="76"/>
      <c r="C16" s="301"/>
      <c r="D16" s="51"/>
      <c r="E16" s="194"/>
    </row>
    <row r="17" spans="1:5" s="40" customFormat="1" ht="15" customHeight="1">
      <c r="A17" s="169" t="s">
        <v>379</v>
      </c>
      <c r="B17" s="76" t="s">
        <v>377</v>
      </c>
      <c r="C17" s="301">
        <v>635</v>
      </c>
      <c r="D17" s="51">
        <v>635</v>
      </c>
      <c r="E17" s="194">
        <v>635</v>
      </c>
    </row>
    <row r="18" spans="1:5" s="40" customFormat="1" ht="15" customHeight="1">
      <c r="A18" s="169"/>
      <c r="B18" s="76" t="s">
        <v>144</v>
      </c>
      <c r="C18" s="301">
        <v>20000</v>
      </c>
      <c r="D18" s="51">
        <v>20000</v>
      </c>
      <c r="E18" s="194">
        <v>20000</v>
      </c>
    </row>
    <row r="19" spans="1:5" s="40" customFormat="1" ht="15" customHeight="1">
      <c r="A19" s="169"/>
      <c r="B19" s="76" t="s">
        <v>310</v>
      </c>
      <c r="C19" s="301">
        <f>SUM(C17:C18)</f>
        <v>20635</v>
      </c>
      <c r="D19" s="51">
        <f>SUM(D17:D18)</f>
        <v>20635</v>
      </c>
      <c r="E19" s="194">
        <f>SUM(E17:E18)</f>
        <v>20635</v>
      </c>
    </row>
    <row r="20" spans="1:5" s="40" customFormat="1" ht="7.5" customHeight="1">
      <c r="A20" s="169"/>
      <c r="B20" s="76"/>
      <c r="C20" s="301"/>
      <c r="D20" s="51"/>
      <c r="E20" s="194"/>
    </row>
    <row r="21" spans="1:5" s="40" customFormat="1" ht="15" customHeight="1">
      <c r="A21" s="169" t="s">
        <v>380</v>
      </c>
      <c r="B21" s="76" t="s">
        <v>381</v>
      </c>
      <c r="C21" s="301"/>
      <c r="D21" s="51"/>
      <c r="E21" s="194"/>
    </row>
    <row r="22" spans="1:5" s="40" customFormat="1" ht="15" customHeight="1">
      <c r="A22" s="169"/>
      <c r="B22" s="76" t="s">
        <v>382</v>
      </c>
      <c r="C22" s="301"/>
      <c r="D22" s="51"/>
      <c r="E22" s="194"/>
    </row>
    <row r="23" spans="1:5" s="40" customFormat="1" ht="15" customHeight="1">
      <c r="A23" s="169"/>
      <c r="B23" s="76" t="s">
        <v>377</v>
      </c>
      <c r="C23" s="301">
        <v>356</v>
      </c>
      <c r="D23" s="51">
        <v>356</v>
      </c>
      <c r="E23" s="194">
        <v>356</v>
      </c>
    </row>
    <row r="24" spans="1:5" s="40" customFormat="1" ht="15" customHeight="1">
      <c r="A24" s="169"/>
      <c r="B24" s="76" t="s">
        <v>310</v>
      </c>
      <c r="C24" s="301">
        <f>SUM(C21:C23)</f>
        <v>356</v>
      </c>
      <c r="D24" s="51">
        <f>SUM(D21:D23)</f>
        <v>356</v>
      </c>
      <c r="E24" s="194">
        <f>SUM(E21:E23)</f>
        <v>356</v>
      </c>
    </row>
    <row r="25" spans="1:5" s="40" customFormat="1" ht="7.5" customHeight="1">
      <c r="A25" s="169"/>
      <c r="B25" s="76"/>
      <c r="C25" s="301"/>
      <c r="D25" s="51"/>
      <c r="E25" s="194"/>
    </row>
    <row r="26" spans="1:5" s="40" customFormat="1" ht="15" customHeight="1">
      <c r="A26" s="169" t="s">
        <v>383</v>
      </c>
      <c r="B26" s="76" t="s">
        <v>377</v>
      </c>
      <c r="C26" s="301">
        <v>572</v>
      </c>
      <c r="D26" s="51">
        <v>572</v>
      </c>
      <c r="E26" s="194">
        <v>572</v>
      </c>
    </row>
    <row r="27" spans="1:5" s="40" customFormat="1" ht="15" customHeight="1">
      <c r="A27" s="169"/>
      <c r="B27" s="76" t="s">
        <v>310</v>
      </c>
      <c r="C27" s="301">
        <f>SUM(C26)</f>
        <v>572</v>
      </c>
      <c r="D27" s="51">
        <f>SUM(D26)</f>
        <v>572</v>
      </c>
      <c r="E27" s="194">
        <f>SUM(E26)</f>
        <v>572</v>
      </c>
    </row>
    <row r="28" spans="1:5" s="40" customFormat="1" ht="7.5" customHeight="1">
      <c r="A28" s="169"/>
      <c r="B28" s="76"/>
      <c r="C28" s="301"/>
      <c r="D28" s="51"/>
      <c r="E28" s="194"/>
    </row>
    <row r="29" spans="1:5" s="40" customFormat="1" ht="15" customHeight="1">
      <c r="A29" s="169" t="s">
        <v>384</v>
      </c>
      <c r="B29" s="76" t="s">
        <v>377</v>
      </c>
      <c r="C29" s="301">
        <v>190</v>
      </c>
      <c r="D29" s="51">
        <v>190</v>
      </c>
      <c r="E29" s="194">
        <v>190</v>
      </c>
    </row>
    <row r="30" spans="1:5" s="40" customFormat="1" ht="15" customHeight="1">
      <c r="A30" s="169"/>
      <c r="B30" s="76" t="s">
        <v>310</v>
      </c>
      <c r="C30" s="301">
        <f>SUM(C29)</f>
        <v>190</v>
      </c>
      <c r="D30" s="51">
        <f>SUM(D29)</f>
        <v>190</v>
      </c>
      <c r="E30" s="194">
        <f>SUM(E29)</f>
        <v>190</v>
      </c>
    </row>
    <row r="31" spans="1:5" s="40" customFormat="1" ht="7.5" customHeight="1">
      <c r="A31" s="169"/>
      <c r="B31" s="76"/>
      <c r="C31" s="301"/>
      <c r="D31" s="51"/>
      <c r="E31" s="194"/>
    </row>
    <row r="32" spans="1:5" s="40" customFormat="1" ht="15" customHeight="1">
      <c r="A32" s="169" t="s">
        <v>385</v>
      </c>
      <c r="B32" s="76" t="s">
        <v>386</v>
      </c>
      <c r="C32" s="301">
        <v>2500</v>
      </c>
      <c r="D32" s="51">
        <v>2500</v>
      </c>
      <c r="E32" s="194">
        <v>2500</v>
      </c>
    </row>
    <row r="33" spans="1:5" s="40" customFormat="1" ht="15" customHeight="1">
      <c r="A33" s="169"/>
      <c r="B33" s="76" t="s">
        <v>310</v>
      </c>
      <c r="C33" s="301">
        <f>SUM(C32)</f>
        <v>2500</v>
      </c>
      <c r="D33" s="51">
        <f>SUM(D32)</f>
        <v>2500</v>
      </c>
      <c r="E33" s="194">
        <f>SUM(E32)</f>
        <v>2500</v>
      </c>
    </row>
    <row r="34" spans="1:5" s="40" customFormat="1" ht="7.5" customHeight="1">
      <c r="A34" s="169"/>
      <c r="B34" s="76"/>
      <c r="C34" s="301"/>
      <c r="D34" s="51"/>
      <c r="E34" s="194"/>
    </row>
    <row r="35" spans="1:5" s="40" customFormat="1" ht="15" customHeight="1">
      <c r="A35" s="169" t="s">
        <v>419</v>
      </c>
      <c r="B35" s="76" t="s">
        <v>377</v>
      </c>
      <c r="C35" s="301">
        <v>64</v>
      </c>
      <c r="D35" s="51">
        <v>64</v>
      </c>
      <c r="E35" s="194">
        <v>64</v>
      </c>
    </row>
    <row r="36" spans="1:5" s="40" customFormat="1" ht="15" customHeight="1">
      <c r="A36" s="169"/>
      <c r="B36" s="76" t="s">
        <v>310</v>
      </c>
      <c r="C36" s="301">
        <v>64</v>
      </c>
      <c r="D36" s="51">
        <v>64</v>
      </c>
      <c r="E36" s="194">
        <v>64</v>
      </c>
    </row>
    <row r="37" spans="1:5" s="40" customFormat="1" ht="7.5" customHeight="1">
      <c r="A37" s="169"/>
      <c r="B37" s="76"/>
      <c r="C37" s="50"/>
      <c r="D37" s="76"/>
      <c r="E37" s="95"/>
    </row>
    <row r="38" spans="1:5" s="40" customFormat="1" ht="15" customHeight="1">
      <c r="A38" s="169" t="s">
        <v>420</v>
      </c>
      <c r="B38" s="76" t="s">
        <v>377</v>
      </c>
      <c r="C38" s="301">
        <v>3858</v>
      </c>
      <c r="D38" s="51">
        <v>3858</v>
      </c>
      <c r="E38" s="194">
        <v>3858</v>
      </c>
    </row>
    <row r="39" spans="1:5" s="40" customFormat="1" ht="15" customHeight="1">
      <c r="A39" s="169"/>
      <c r="B39" s="76" t="s">
        <v>143</v>
      </c>
      <c r="C39" s="301">
        <v>5000</v>
      </c>
      <c r="D39" s="51">
        <v>5000</v>
      </c>
      <c r="E39" s="194">
        <v>5000</v>
      </c>
    </row>
    <row r="40" spans="1:5" s="40" customFormat="1" ht="15" customHeight="1">
      <c r="A40" s="169"/>
      <c r="B40" s="76" t="s">
        <v>144</v>
      </c>
      <c r="C40" s="301">
        <v>24308</v>
      </c>
      <c r="D40" s="51">
        <v>24308</v>
      </c>
      <c r="E40" s="194">
        <v>24308</v>
      </c>
    </row>
    <row r="41" spans="1:5" s="40" customFormat="1" ht="15" customHeight="1">
      <c r="A41" s="169"/>
      <c r="B41" s="76" t="s">
        <v>386</v>
      </c>
      <c r="C41" s="301"/>
      <c r="D41" s="51"/>
      <c r="E41" s="194"/>
    </row>
    <row r="42" spans="1:5" s="40" customFormat="1" ht="15" customHeight="1">
      <c r="A42" s="169"/>
      <c r="B42" s="76" t="s">
        <v>387</v>
      </c>
      <c r="C42" s="301"/>
      <c r="D42" s="51"/>
      <c r="E42" s="194"/>
    </row>
    <row r="43" spans="1:5" s="40" customFormat="1" ht="15" customHeight="1">
      <c r="A43" s="169"/>
      <c r="B43" s="76" t="s">
        <v>310</v>
      </c>
      <c r="C43" s="301">
        <f>SUM(C38:C42)</f>
        <v>33166</v>
      </c>
      <c r="D43" s="51">
        <f>SUM(D38:D42)</f>
        <v>33166</v>
      </c>
      <c r="E43" s="194">
        <f>SUM(E38:E42)</f>
        <v>33166</v>
      </c>
    </row>
    <row r="44" spans="1:5" s="40" customFormat="1" ht="7.5" customHeight="1">
      <c r="A44" s="169"/>
      <c r="B44" s="76"/>
      <c r="C44" s="50"/>
      <c r="D44" s="76"/>
      <c r="E44" s="95"/>
    </row>
    <row r="45" spans="1:5" s="40" customFormat="1" ht="15" customHeight="1">
      <c r="A45" s="169" t="s">
        <v>388</v>
      </c>
      <c r="B45" s="76" t="s">
        <v>389</v>
      </c>
      <c r="C45" s="301">
        <v>8229</v>
      </c>
      <c r="D45" s="51">
        <v>8229</v>
      </c>
      <c r="E45" s="194">
        <v>8412</v>
      </c>
    </row>
    <row r="46" spans="1:5" s="40" customFormat="1" ht="15" customHeight="1">
      <c r="A46" s="169"/>
      <c r="B46" s="76" t="s">
        <v>390</v>
      </c>
      <c r="C46" s="301">
        <v>2196</v>
      </c>
      <c r="D46" s="51">
        <v>2196</v>
      </c>
      <c r="E46" s="194">
        <v>2196</v>
      </c>
    </row>
    <row r="47" spans="1:5" s="40" customFormat="1" ht="15" customHeight="1">
      <c r="A47" s="169"/>
      <c r="B47" s="76" t="s">
        <v>377</v>
      </c>
      <c r="C47" s="301">
        <v>8578</v>
      </c>
      <c r="D47" s="51">
        <v>8578</v>
      </c>
      <c r="E47" s="194">
        <v>8578</v>
      </c>
    </row>
    <row r="48" spans="1:5" s="40" customFormat="1" ht="15" customHeight="1">
      <c r="A48" s="169"/>
      <c r="B48" s="76" t="s">
        <v>144</v>
      </c>
      <c r="C48" s="301"/>
      <c r="D48" s="51"/>
      <c r="E48" s="194"/>
    </row>
    <row r="49" spans="1:5" s="40" customFormat="1" ht="15" customHeight="1">
      <c r="A49" s="169"/>
      <c r="B49" s="76" t="s">
        <v>310</v>
      </c>
      <c r="C49" s="301">
        <f>SUM(C45:C47)</f>
        <v>19003</v>
      </c>
      <c r="D49" s="51">
        <f>SUM(D45:D47)</f>
        <v>19003</v>
      </c>
      <c r="E49" s="194">
        <f>SUM(E45:E47)</f>
        <v>19186</v>
      </c>
    </row>
    <row r="50" spans="1:5" s="40" customFormat="1" ht="15" customHeight="1">
      <c r="A50" s="169"/>
      <c r="B50" s="76" t="s">
        <v>391</v>
      </c>
      <c r="C50" s="301">
        <v>5</v>
      </c>
      <c r="D50" s="51">
        <v>5</v>
      </c>
      <c r="E50" s="194">
        <v>5</v>
      </c>
    </row>
    <row r="51" spans="1:5" s="40" customFormat="1" ht="7.5" customHeight="1" thickBot="1">
      <c r="A51" s="171"/>
      <c r="B51" s="172"/>
      <c r="C51" s="200"/>
      <c r="D51" s="172"/>
      <c r="E51" s="63"/>
    </row>
    <row r="52" spans="1:5" s="40" customFormat="1" ht="15" customHeight="1" thickTop="1">
      <c r="A52" s="407" t="s">
        <v>166</v>
      </c>
      <c r="B52" s="408" t="s">
        <v>389</v>
      </c>
      <c r="C52" s="409">
        <v>6982</v>
      </c>
      <c r="D52" s="304">
        <v>6982</v>
      </c>
      <c r="E52" s="410">
        <v>6982</v>
      </c>
    </row>
    <row r="53" spans="1:5" s="40" customFormat="1" ht="15" customHeight="1">
      <c r="A53" s="169"/>
      <c r="B53" s="76" t="s">
        <v>390</v>
      </c>
      <c r="C53" s="301">
        <v>1906</v>
      </c>
      <c r="D53" s="51">
        <v>1906</v>
      </c>
      <c r="E53" s="194">
        <v>1906</v>
      </c>
    </row>
    <row r="54" spans="1:5" s="40" customFormat="1" ht="15" customHeight="1">
      <c r="A54" s="169"/>
      <c r="B54" s="76" t="s">
        <v>392</v>
      </c>
      <c r="C54" s="301">
        <v>11285</v>
      </c>
      <c r="D54" s="51">
        <v>11285</v>
      </c>
      <c r="E54" s="194">
        <v>11285</v>
      </c>
    </row>
    <row r="55" spans="1:5" s="40" customFormat="1" ht="15" customHeight="1">
      <c r="A55" s="169"/>
      <c r="B55" s="76" t="s">
        <v>329</v>
      </c>
      <c r="C55" s="301">
        <v>220</v>
      </c>
      <c r="D55" s="51">
        <v>220</v>
      </c>
      <c r="E55" s="194">
        <v>220</v>
      </c>
    </row>
    <row r="56" spans="1:5" s="40" customFormat="1" ht="15" customHeight="1">
      <c r="A56" s="169"/>
      <c r="B56" s="76" t="s">
        <v>310</v>
      </c>
      <c r="C56" s="301">
        <f>SUM(C52:C55)</f>
        <v>20393</v>
      </c>
      <c r="D56" s="51">
        <f>SUM(D52:D55)</f>
        <v>20393</v>
      </c>
      <c r="E56" s="194">
        <f>SUM(E52:E55)</f>
        <v>20393</v>
      </c>
    </row>
    <row r="57" spans="1:5" s="40" customFormat="1" ht="15" customHeight="1">
      <c r="A57" s="169"/>
      <c r="B57" s="76" t="s">
        <v>391</v>
      </c>
      <c r="C57" s="301">
        <v>1</v>
      </c>
      <c r="D57" s="51">
        <v>1</v>
      </c>
      <c r="E57" s="194">
        <v>1</v>
      </c>
    </row>
    <row r="58" spans="1:5" s="40" customFormat="1" ht="7.5" customHeight="1">
      <c r="A58" s="169"/>
      <c r="B58" s="76"/>
      <c r="C58" s="50"/>
      <c r="D58" s="76"/>
      <c r="E58" s="95"/>
    </row>
    <row r="59" spans="1:5" s="40" customFormat="1" ht="15" customHeight="1">
      <c r="A59" s="169" t="s">
        <v>393</v>
      </c>
      <c r="B59" s="76" t="s">
        <v>394</v>
      </c>
      <c r="C59" s="301">
        <v>100</v>
      </c>
      <c r="D59" s="51">
        <v>100</v>
      </c>
      <c r="E59" s="194">
        <v>100</v>
      </c>
    </row>
    <row r="60" spans="1:5" s="40" customFormat="1" ht="15" customHeight="1">
      <c r="A60" s="169"/>
      <c r="B60" s="76" t="s">
        <v>329</v>
      </c>
      <c r="C60" s="301">
        <v>11171</v>
      </c>
      <c r="D60" s="51">
        <v>11171</v>
      </c>
      <c r="E60" s="194">
        <v>16171</v>
      </c>
    </row>
    <row r="61" spans="1:5" s="40" customFormat="1" ht="15" customHeight="1">
      <c r="A61" s="169"/>
      <c r="B61" s="76" t="s">
        <v>377</v>
      </c>
      <c r="C61" s="301">
        <v>3384</v>
      </c>
      <c r="D61" s="51">
        <v>3384</v>
      </c>
      <c r="E61" s="194">
        <v>3384</v>
      </c>
    </row>
    <row r="62" spans="1:5" s="40" customFormat="1" ht="15" customHeight="1">
      <c r="A62" s="169"/>
      <c r="B62" s="76" t="s">
        <v>395</v>
      </c>
      <c r="C62" s="301">
        <v>36844</v>
      </c>
      <c r="D62" s="51">
        <v>54321</v>
      </c>
      <c r="E62" s="194">
        <v>51686</v>
      </c>
    </row>
    <row r="63" spans="1:5" s="40" customFormat="1" ht="15" customHeight="1">
      <c r="A63" s="169"/>
      <c r="B63" s="76" t="s">
        <v>86</v>
      </c>
      <c r="C63" s="301">
        <v>18000</v>
      </c>
      <c r="D63" s="51">
        <v>18000</v>
      </c>
      <c r="E63" s="194">
        <v>18000</v>
      </c>
    </row>
    <row r="64" spans="1:5" s="40" customFormat="1" ht="15" customHeight="1">
      <c r="A64" s="169"/>
      <c r="B64" s="76" t="s">
        <v>310</v>
      </c>
      <c r="C64" s="301">
        <f>SUM(C59:C63)</f>
        <v>69499</v>
      </c>
      <c r="D64" s="51">
        <f>SUM(D59:D63)</f>
        <v>86976</v>
      </c>
      <c r="E64" s="194">
        <f>SUM(E59:E63)</f>
        <v>89341</v>
      </c>
    </row>
    <row r="65" spans="1:5" s="40" customFormat="1" ht="7.5" customHeight="1">
      <c r="A65" s="169"/>
      <c r="B65" s="76"/>
      <c r="C65" s="50"/>
      <c r="D65" s="76"/>
      <c r="E65" s="95"/>
    </row>
    <row r="66" spans="1:5" s="40" customFormat="1" ht="15" customHeight="1">
      <c r="A66" s="169" t="s">
        <v>396</v>
      </c>
      <c r="B66" s="76" t="s">
        <v>377</v>
      </c>
      <c r="C66" s="301">
        <v>127</v>
      </c>
      <c r="D66" s="51">
        <v>127</v>
      </c>
      <c r="E66" s="194">
        <v>127</v>
      </c>
    </row>
    <row r="67" spans="1:5" s="40" customFormat="1" ht="15" customHeight="1">
      <c r="A67" s="169"/>
      <c r="B67" s="76" t="s">
        <v>310</v>
      </c>
      <c r="C67" s="301">
        <f>SUM(C66)</f>
        <v>127</v>
      </c>
      <c r="D67" s="51">
        <f>SUM(D66)</f>
        <v>127</v>
      </c>
      <c r="E67" s="194">
        <f>SUM(E66)</f>
        <v>127</v>
      </c>
    </row>
    <row r="68" spans="1:5" s="40" customFormat="1" ht="7.5" customHeight="1">
      <c r="A68" s="169"/>
      <c r="B68" s="76"/>
      <c r="C68" s="50"/>
      <c r="D68" s="76"/>
      <c r="E68" s="95"/>
    </row>
    <row r="69" spans="1:5" s="40" customFormat="1" ht="22.5">
      <c r="A69" s="169" t="s">
        <v>397</v>
      </c>
      <c r="B69" s="76" t="s">
        <v>389</v>
      </c>
      <c r="C69" s="301"/>
      <c r="D69" s="51">
        <v>1150</v>
      </c>
      <c r="E69" s="194">
        <v>1150</v>
      </c>
    </row>
    <row r="70" spans="1:5" s="40" customFormat="1" ht="15" customHeight="1">
      <c r="A70" s="169"/>
      <c r="B70" s="76" t="s">
        <v>390</v>
      </c>
      <c r="C70" s="301"/>
      <c r="D70" s="51">
        <v>311</v>
      </c>
      <c r="E70" s="194">
        <v>311</v>
      </c>
    </row>
    <row r="71" spans="1:5" s="40" customFormat="1" ht="15" customHeight="1">
      <c r="A71" s="169"/>
      <c r="B71" s="76" t="s">
        <v>377</v>
      </c>
      <c r="C71" s="301">
        <v>6261</v>
      </c>
      <c r="D71" s="51">
        <v>4800</v>
      </c>
      <c r="E71" s="194">
        <v>4800</v>
      </c>
    </row>
    <row r="72" spans="1:5" s="40" customFormat="1" ht="15" customHeight="1">
      <c r="A72" s="169"/>
      <c r="B72" s="76" t="s">
        <v>398</v>
      </c>
      <c r="C72" s="301"/>
      <c r="D72" s="51"/>
      <c r="E72" s="194"/>
    </row>
    <row r="73" spans="1:5" s="40" customFormat="1" ht="15" customHeight="1">
      <c r="A73" s="169"/>
      <c r="B73" s="76" t="s">
        <v>310</v>
      </c>
      <c r="C73" s="301">
        <f>SUM(C69:C72)</f>
        <v>6261</v>
      </c>
      <c r="D73" s="51">
        <f>SUM(D69:D72)</f>
        <v>6261</v>
      </c>
      <c r="E73" s="194">
        <f>SUM(E69:E72)</f>
        <v>6261</v>
      </c>
    </row>
    <row r="74" spans="1:5" s="40" customFormat="1" ht="7.5" customHeight="1">
      <c r="A74" s="169"/>
      <c r="B74" s="76"/>
      <c r="C74" s="301"/>
      <c r="D74" s="51"/>
      <c r="E74" s="194"/>
    </row>
    <row r="75" spans="1:5" s="40" customFormat="1" ht="15" customHeight="1">
      <c r="A75" s="169" t="s">
        <v>175</v>
      </c>
      <c r="B75" s="76"/>
      <c r="C75" s="301"/>
      <c r="D75" s="51"/>
      <c r="E75" s="194"/>
    </row>
    <row r="76" spans="1:5" s="40" customFormat="1" ht="15" customHeight="1">
      <c r="A76" s="169"/>
      <c r="B76" s="76" t="s">
        <v>377</v>
      </c>
      <c r="C76" s="301">
        <v>3810</v>
      </c>
      <c r="D76" s="51">
        <v>3810</v>
      </c>
      <c r="E76" s="194">
        <v>3810</v>
      </c>
    </row>
    <row r="77" spans="1:5" s="40" customFormat="1" ht="15" customHeight="1">
      <c r="A77" s="169"/>
      <c r="B77" s="76" t="s">
        <v>144</v>
      </c>
      <c r="C77" s="301">
        <v>1000</v>
      </c>
      <c r="D77" s="51">
        <v>1000</v>
      </c>
      <c r="E77" s="194">
        <v>1000</v>
      </c>
    </row>
    <row r="78" spans="1:5" s="40" customFormat="1" ht="15" customHeight="1">
      <c r="A78" s="169"/>
      <c r="B78" s="76" t="s">
        <v>310</v>
      </c>
      <c r="C78" s="301">
        <f>SUM(C76:C77)</f>
        <v>4810</v>
      </c>
      <c r="D78" s="51">
        <f>SUM(D76:D77)</f>
        <v>4810</v>
      </c>
      <c r="E78" s="194">
        <f>SUM(E76:E77)</f>
        <v>4810</v>
      </c>
    </row>
    <row r="79" spans="1:5" s="40" customFormat="1" ht="7.5" customHeight="1">
      <c r="A79" s="169"/>
      <c r="B79" s="76"/>
      <c r="C79" s="301"/>
      <c r="D79" s="51"/>
      <c r="E79" s="194"/>
    </row>
    <row r="80" spans="1:5" s="40" customFormat="1" ht="22.5">
      <c r="A80" s="169" t="s">
        <v>399</v>
      </c>
      <c r="B80" s="76" t="s">
        <v>398</v>
      </c>
      <c r="C80" s="301">
        <v>30784</v>
      </c>
      <c r="D80" s="51">
        <v>30784</v>
      </c>
      <c r="E80" s="194">
        <v>30784</v>
      </c>
    </row>
    <row r="81" spans="1:5" s="40" customFormat="1" ht="15" customHeight="1">
      <c r="A81" s="169"/>
      <c r="B81" s="76" t="s">
        <v>310</v>
      </c>
      <c r="C81" s="301">
        <f>SUM(C80)</f>
        <v>30784</v>
      </c>
      <c r="D81" s="51">
        <f>SUM(D80)</f>
        <v>30784</v>
      </c>
      <c r="E81" s="194">
        <f>SUM(E80)</f>
        <v>30784</v>
      </c>
    </row>
    <row r="82" spans="1:5" s="40" customFormat="1" ht="7.5" customHeight="1">
      <c r="A82" s="169"/>
      <c r="B82" s="76"/>
      <c r="C82" s="301"/>
      <c r="D82" s="51"/>
      <c r="E82" s="194"/>
    </row>
    <row r="83" spans="1:5" s="40" customFormat="1" ht="15" customHeight="1">
      <c r="A83" s="169" t="s">
        <v>400</v>
      </c>
      <c r="B83" s="76" t="s">
        <v>377</v>
      </c>
      <c r="C83" s="301">
        <v>731</v>
      </c>
      <c r="D83" s="51">
        <v>731</v>
      </c>
      <c r="E83" s="194">
        <v>731</v>
      </c>
    </row>
    <row r="84" spans="1:5" s="40" customFormat="1" ht="15" customHeight="1">
      <c r="A84" s="169"/>
      <c r="B84" s="76" t="s">
        <v>310</v>
      </c>
      <c r="C84" s="301">
        <f>SUM(C83)</f>
        <v>731</v>
      </c>
      <c r="D84" s="51">
        <f>SUM(D83)</f>
        <v>731</v>
      </c>
      <c r="E84" s="194">
        <f>SUM(E83)</f>
        <v>731</v>
      </c>
    </row>
    <row r="85" spans="1:5" s="40" customFormat="1" ht="7.5" customHeight="1">
      <c r="A85" s="169"/>
      <c r="B85" s="76"/>
      <c r="C85" s="301"/>
      <c r="D85" s="51"/>
      <c r="E85" s="194"/>
    </row>
    <row r="86" spans="1:5" s="40" customFormat="1" ht="15" customHeight="1">
      <c r="A86" s="169" t="s">
        <v>183</v>
      </c>
      <c r="B86" s="76" t="s">
        <v>377</v>
      </c>
      <c r="C86" s="301">
        <v>267</v>
      </c>
      <c r="D86" s="51">
        <v>267</v>
      </c>
      <c r="E86" s="194">
        <v>267</v>
      </c>
    </row>
    <row r="87" spans="1:5" s="40" customFormat="1" ht="15" customHeight="1">
      <c r="A87" s="169"/>
      <c r="B87" s="76" t="s">
        <v>398</v>
      </c>
      <c r="C87" s="301"/>
      <c r="D87" s="51"/>
      <c r="E87" s="194"/>
    </row>
    <row r="88" spans="1:5" s="40" customFormat="1" ht="15" customHeight="1">
      <c r="A88" s="169"/>
      <c r="B88" s="76" t="s">
        <v>310</v>
      </c>
      <c r="C88" s="301">
        <v>267</v>
      </c>
      <c r="D88" s="51">
        <v>267</v>
      </c>
      <c r="E88" s="194">
        <v>267</v>
      </c>
    </row>
    <row r="89" spans="1:5" s="40" customFormat="1" ht="7.5" customHeight="1">
      <c r="A89" s="169"/>
      <c r="B89" s="76"/>
      <c r="C89" s="50"/>
      <c r="D89" s="76"/>
      <c r="E89" s="95"/>
    </row>
    <row r="90" spans="1:5" s="40" customFormat="1" ht="22.5">
      <c r="A90" s="169" t="s">
        <v>401</v>
      </c>
      <c r="B90" s="76" t="s">
        <v>398</v>
      </c>
      <c r="C90" s="301">
        <v>500</v>
      </c>
      <c r="D90" s="51">
        <v>500</v>
      </c>
      <c r="E90" s="194">
        <v>500</v>
      </c>
    </row>
    <row r="91" spans="1:5" s="40" customFormat="1" ht="15" customHeight="1">
      <c r="A91" s="169"/>
      <c r="B91" s="76" t="s">
        <v>310</v>
      </c>
      <c r="C91" s="301">
        <f>SUM(C90)</f>
        <v>500</v>
      </c>
      <c r="D91" s="51">
        <f>SUM(D90)</f>
        <v>500</v>
      </c>
      <c r="E91" s="194">
        <f>SUM(E90)</f>
        <v>500</v>
      </c>
    </row>
    <row r="92" spans="1:5" s="40" customFormat="1" ht="7.5" customHeight="1">
      <c r="A92" s="169"/>
      <c r="B92" s="76"/>
      <c r="C92" s="301"/>
      <c r="D92" s="51"/>
      <c r="E92" s="194"/>
    </row>
    <row r="93" spans="1:5" s="40" customFormat="1" ht="22.5">
      <c r="A93" s="169" t="s">
        <v>402</v>
      </c>
      <c r="B93" s="76" t="s">
        <v>398</v>
      </c>
      <c r="C93" s="301">
        <v>250</v>
      </c>
      <c r="D93" s="51">
        <v>250</v>
      </c>
      <c r="E93" s="194">
        <v>250</v>
      </c>
    </row>
    <row r="94" spans="1:5" s="40" customFormat="1" ht="15" customHeight="1">
      <c r="A94" s="169"/>
      <c r="B94" s="76" t="s">
        <v>310</v>
      </c>
      <c r="C94" s="301">
        <f>SUM(C93)</f>
        <v>250</v>
      </c>
      <c r="D94" s="51">
        <f>SUM(D93)</f>
        <v>250</v>
      </c>
      <c r="E94" s="194">
        <f>SUM(E93)</f>
        <v>250</v>
      </c>
    </row>
    <row r="95" spans="1:5" s="40" customFormat="1" ht="7.5" customHeight="1">
      <c r="A95" s="169"/>
      <c r="B95" s="76"/>
      <c r="C95" s="301"/>
      <c r="D95" s="51"/>
      <c r="E95" s="194"/>
    </row>
    <row r="96" spans="1:5" s="40" customFormat="1" ht="22.5">
      <c r="A96" s="169" t="s">
        <v>403</v>
      </c>
      <c r="B96" s="76" t="s">
        <v>398</v>
      </c>
      <c r="C96" s="301">
        <v>250</v>
      </c>
      <c r="D96" s="51">
        <v>250</v>
      </c>
      <c r="E96" s="194">
        <v>250</v>
      </c>
    </row>
    <row r="97" spans="1:5" s="40" customFormat="1" ht="15" customHeight="1">
      <c r="A97" s="169"/>
      <c r="B97" s="76" t="s">
        <v>310</v>
      </c>
      <c r="C97" s="301">
        <f>SUM(C96)</f>
        <v>250</v>
      </c>
      <c r="D97" s="51">
        <f>SUM(D96)</f>
        <v>250</v>
      </c>
      <c r="E97" s="194">
        <f>SUM(E96)</f>
        <v>250</v>
      </c>
    </row>
    <row r="98" spans="1:5" s="40" customFormat="1" ht="7.5" customHeight="1">
      <c r="A98" s="169"/>
      <c r="B98" s="76"/>
      <c r="C98" s="301"/>
      <c r="D98" s="51"/>
      <c r="E98" s="194"/>
    </row>
    <row r="99" spans="1:5" s="40" customFormat="1" ht="15" customHeight="1">
      <c r="A99" s="169" t="s">
        <v>404</v>
      </c>
      <c r="B99" s="76" t="s">
        <v>377</v>
      </c>
      <c r="C99" s="301">
        <v>800</v>
      </c>
      <c r="D99" s="51">
        <v>800</v>
      </c>
      <c r="E99" s="194">
        <v>800</v>
      </c>
    </row>
    <row r="100" spans="1:5" s="40" customFormat="1" ht="15" customHeight="1">
      <c r="A100" s="169"/>
      <c r="B100" s="76" t="s">
        <v>310</v>
      </c>
      <c r="C100" s="301">
        <f>SUM(C99)</f>
        <v>800</v>
      </c>
      <c r="D100" s="51">
        <f>SUM(D99)</f>
        <v>800</v>
      </c>
      <c r="E100" s="194">
        <f>SUM(E99)</f>
        <v>800</v>
      </c>
    </row>
    <row r="101" spans="1:5" s="40" customFormat="1" ht="7.5" customHeight="1" thickBot="1">
      <c r="A101" s="171"/>
      <c r="B101" s="172"/>
      <c r="C101" s="200"/>
      <c r="D101" s="172"/>
      <c r="E101" s="63"/>
    </row>
    <row r="102" spans="1:5" s="40" customFormat="1" ht="15" customHeight="1" thickTop="1">
      <c r="A102" s="407" t="s">
        <v>405</v>
      </c>
      <c r="B102" s="408" t="s">
        <v>398</v>
      </c>
      <c r="C102" s="409">
        <v>810</v>
      </c>
      <c r="D102" s="304">
        <v>810</v>
      </c>
      <c r="E102" s="410">
        <v>810</v>
      </c>
    </row>
    <row r="103" spans="1:5" s="40" customFormat="1" ht="15" customHeight="1">
      <c r="A103" s="169"/>
      <c r="B103" s="76" t="s">
        <v>310</v>
      </c>
      <c r="C103" s="301">
        <f>SUM(C102)</f>
        <v>810</v>
      </c>
      <c r="D103" s="51">
        <f>SUM(D102)</f>
        <v>810</v>
      </c>
      <c r="E103" s="194">
        <f>SUM(E102)</f>
        <v>810</v>
      </c>
    </row>
    <row r="104" spans="1:5" s="40" customFormat="1" ht="7.5" customHeight="1">
      <c r="A104" s="169"/>
      <c r="B104" s="76"/>
      <c r="C104" s="50"/>
      <c r="D104" s="76"/>
      <c r="E104" s="95"/>
    </row>
    <row r="105" spans="1:5" s="40" customFormat="1" ht="12">
      <c r="A105" s="169" t="s">
        <v>406</v>
      </c>
      <c r="B105" s="76" t="s">
        <v>377</v>
      </c>
      <c r="C105" s="301">
        <v>150</v>
      </c>
      <c r="D105" s="51">
        <v>150</v>
      </c>
      <c r="E105" s="194">
        <v>150</v>
      </c>
    </row>
    <row r="106" spans="1:5" s="40" customFormat="1" ht="15" customHeight="1">
      <c r="A106" s="169"/>
      <c r="B106" s="76" t="s">
        <v>310</v>
      </c>
      <c r="C106" s="301">
        <f>SUM(C105)</f>
        <v>150</v>
      </c>
      <c r="D106" s="51">
        <f>SUM(D105)</f>
        <v>150</v>
      </c>
      <c r="E106" s="194">
        <f>SUM(E105)</f>
        <v>150</v>
      </c>
    </row>
    <row r="107" spans="1:5" s="40" customFormat="1" ht="7.5" customHeight="1">
      <c r="A107" s="169"/>
      <c r="B107" s="76"/>
      <c r="C107" s="301"/>
      <c r="D107" s="51"/>
      <c r="E107" s="194"/>
    </row>
    <row r="108" spans="1:5" s="40" customFormat="1" ht="15" customHeight="1">
      <c r="A108" s="169" t="s">
        <v>200</v>
      </c>
      <c r="B108" s="76" t="s">
        <v>377</v>
      </c>
      <c r="C108" s="301">
        <v>775</v>
      </c>
      <c r="D108" s="51">
        <v>775</v>
      </c>
      <c r="E108" s="194">
        <v>775</v>
      </c>
    </row>
    <row r="109" spans="1:5" s="40" customFormat="1" ht="15" customHeight="1">
      <c r="A109" s="169"/>
      <c r="B109" s="76" t="s">
        <v>310</v>
      </c>
      <c r="C109" s="301">
        <f>SUM(C108)</f>
        <v>775</v>
      </c>
      <c r="D109" s="51">
        <f>SUM(D108)</f>
        <v>775</v>
      </c>
      <c r="E109" s="194">
        <f>SUM(E108)</f>
        <v>775</v>
      </c>
    </row>
    <row r="110" spans="1:5" s="40" customFormat="1" ht="7.5" customHeight="1">
      <c r="A110" s="169"/>
      <c r="B110" s="76"/>
      <c r="C110" s="301"/>
      <c r="D110" s="51"/>
      <c r="E110" s="194"/>
    </row>
    <row r="111" spans="1:5" s="40" customFormat="1" ht="15" customHeight="1">
      <c r="A111" s="169" t="s">
        <v>202</v>
      </c>
      <c r="B111" s="76" t="s">
        <v>377</v>
      </c>
      <c r="C111" s="301">
        <v>127</v>
      </c>
      <c r="D111" s="51">
        <v>127</v>
      </c>
      <c r="E111" s="194">
        <v>127</v>
      </c>
    </row>
    <row r="112" spans="1:5" s="40" customFormat="1" ht="15" customHeight="1">
      <c r="A112" s="169"/>
      <c r="B112" s="76" t="s">
        <v>398</v>
      </c>
      <c r="C112" s="301">
        <v>1820</v>
      </c>
      <c r="D112" s="51">
        <v>1820</v>
      </c>
      <c r="E112" s="194">
        <v>1820</v>
      </c>
    </row>
    <row r="113" spans="1:5" s="40" customFormat="1" ht="15" customHeight="1">
      <c r="A113" s="169"/>
      <c r="B113" s="76" t="s">
        <v>310</v>
      </c>
      <c r="C113" s="301">
        <f>SUM(C111:C112)</f>
        <v>1947</v>
      </c>
      <c r="D113" s="51">
        <f>SUM(D111:D112)</f>
        <v>1947</v>
      </c>
      <c r="E113" s="194">
        <f>SUM(E111:E112)</f>
        <v>1947</v>
      </c>
    </row>
    <row r="114" spans="1:5" s="40" customFormat="1" ht="7.5" customHeight="1">
      <c r="A114" s="169"/>
      <c r="B114" s="76"/>
      <c r="C114" s="50"/>
      <c r="D114" s="76"/>
      <c r="E114" s="95"/>
    </row>
    <row r="115" spans="1:5" s="40" customFormat="1" ht="12">
      <c r="A115" s="169" t="s">
        <v>407</v>
      </c>
      <c r="B115" s="76" t="s">
        <v>398</v>
      </c>
      <c r="C115" s="301">
        <v>100</v>
      </c>
      <c r="D115" s="51">
        <v>100</v>
      </c>
      <c r="E115" s="194">
        <v>100</v>
      </c>
    </row>
    <row r="116" spans="1:5" s="40" customFormat="1" ht="15" customHeight="1">
      <c r="A116" s="169"/>
      <c r="B116" s="76" t="s">
        <v>310</v>
      </c>
      <c r="C116" s="301">
        <f>SUM(C115)</f>
        <v>100</v>
      </c>
      <c r="D116" s="51">
        <f>SUM(D115)</f>
        <v>100</v>
      </c>
      <c r="E116" s="194">
        <f>SUM(E115)</f>
        <v>100</v>
      </c>
    </row>
    <row r="117" spans="1:5" s="40" customFormat="1" ht="7.5" customHeight="1">
      <c r="A117" s="169"/>
      <c r="B117" s="76"/>
      <c r="C117" s="301"/>
      <c r="D117" s="51"/>
      <c r="E117" s="194"/>
    </row>
    <row r="118" spans="1:5" s="40" customFormat="1" ht="15" customHeight="1">
      <c r="A118" s="169" t="s">
        <v>205</v>
      </c>
      <c r="B118" s="76" t="s">
        <v>408</v>
      </c>
      <c r="C118" s="301">
        <v>820</v>
      </c>
      <c r="D118" s="51">
        <v>820</v>
      </c>
      <c r="E118" s="194">
        <v>820</v>
      </c>
    </row>
    <row r="119" spans="1:5" s="40" customFormat="1" ht="15" customHeight="1">
      <c r="A119" s="169"/>
      <c r="B119" s="76" t="s">
        <v>310</v>
      </c>
      <c r="C119" s="301">
        <f>SUM(C118)</f>
        <v>820</v>
      </c>
      <c r="D119" s="51">
        <f>SUM(D118)</f>
        <v>820</v>
      </c>
      <c r="E119" s="194">
        <f>SUM(E118)</f>
        <v>820</v>
      </c>
    </row>
    <row r="120" spans="1:5" s="40" customFormat="1" ht="7.5" customHeight="1">
      <c r="A120" s="169"/>
      <c r="B120" s="76"/>
      <c r="C120" s="301"/>
      <c r="D120" s="51"/>
      <c r="E120" s="194"/>
    </row>
    <row r="121" spans="1:5" s="40" customFormat="1" ht="15" customHeight="1">
      <c r="A121" s="169" t="s">
        <v>409</v>
      </c>
      <c r="B121" s="76" t="s">
        <v>408</v>
      </c>
      <c r="C121" s="301">
        <v>950</v>
      </c>
      <c r="D121" s="51">
        <v>950</v>
      </c>
      <c r="E121" s="194">
        <v>950</v>
      </c>
    </row>
    <row r="122" spans="1:5" s="40" customFormat="1" ht="15" customHeight="1">
      <c r="A122" s="169"/>
      <c r="B122" s="76" t="s">
        <v>310</v>
      </c>
      <c r="C122" s="301">
        <f>SUM(C121)</f>
        <v>950</v>
      </c>
      <c r="D122" s="51">
        <f>SUM(D121)</f>
        <v>950</v>
      </c>
      <c r="E122" s="194">
        <f>SUM(E121)</f>
        <v>950</v>
      </c>
    </row>
    <row r="123" spans="1:5" s="40" customFormat="1" ht="7.5" customHeight="1">
      <c r="A123" s="169"/>
      <c r="B123" s="76"/>
      <c r="C123" s="301"/>
      <c r="D123" s="51"/>
      <c r="E123" s="194"/>
    </row>
    <row r="124" spans="1:5" s="40" customFormat="1" ht="12">
      <c r="A124" s="169" t="s">
        <v>410</v>
      </c>
      <c r="B124" s="76" t="s">
        <v>408</v>
      </c>
      <c r="C124" s="301">
        <v>5550</v>
      </c>
      <c r="D124" s="51">
        <v>5550</v>
      </c>
      <c r="E124" s="194">
        <v>5550</v>
      </c>
    </row>
    <row r="125" spans="1:5" s="40" customFormat="1" ht="15" customHeight="1">
      <c r="A125" s="169"/>
      <c r="B125" s="76" t="s">
        <v>310</v>
      </c>
      <c r="C125" s="301">
        <f>SUM(C124)</f>
        <v>5550</v>
      </c>
      <c r="D125" s="51">
        <f>SUM(D124)</f>
        <v>5550</v>
      </c>
      <c r="E125" s="194">
        <f>SUM(E124)</f>
        <v>5550</v>
      </c>
    </row>
    <row r="126" spans="1:5" s="40" customFormat="1" ht="7.5" customHeight="1">
      <c r="A126" s="169"/>
      <c r="B126" s="76"/>
      <c r="C126" s="301"/>
      <c r="D126" s="51"/>
      <c r="E126" s="194"/>
    </row>
    <row r="127" spans="1:5" s="40" customFormat="1" ht="15" customHeight="1">
      <c r="A127" s="169" t="s">
        <v>217</v>
      </c>
      <c r="B127" s="76" t="s">
        <v>408</v>
      </c>
      <c r="C127" s="301">
        <v>50</v>
      </c>
      <c r="D127" s="51">
        <v>50</v>
      </c>
      <c r="E127" s="194">
        <v>50</v>
      </c>
    </row>
    <row r="128" spans="1:5" s="40" customFormat="1" ht="15" customHeight="1">
      <c r="A128" s="169"/>
      <c r="B128" s="76" t="s">
        <v>310</v>
      </c>
      <c r="C128" s="301">
        <f>SUM(C127)</f>
        <v>50</v>
      </c>
      <c r="D128" s="51">
        <f>SUM(D127)</f>
        <v>50</v>
      </c>
      <c r="E128" s="194">
        <f>SUM(E127)</f>
        <v>50</v>
      </c>
    </row>
    <row r="129" spans="1:5" s="40" customFormat="1" ht="7.5" customHeight="1">
      <c r="A129" s="169"/>
      <c r="B129" s="76"/>
      <c r="C129" s="50"/>
      <c r="D129" s="76"/>
      <c r="E129" s="95"/>
    </row>
    <row r="130" spans="1:5" s="40" customFormat="1" ht="15" customHeight="1">
      <c r="A130" s="169" t="s">
        <v>411</v>
      </c>
      <c r="B130" s="76" t="s">
        <v>389</v>
      </c>
      <c r="C130" s="301">
        <v>300</v>
      </c>
      <c r="D130" s="51">
        <v>300</v>
      </c>
      <c r="E130" s="194">
        <v>300</v>
      </c>
    </row>
    <row r="131" spans="1:5" s="40" customFormat="1" ht="15" customHeight="1">
      <c r="A131" s="169"/>
      <c r="B131" s="76" t="s">
        <v>412</v>
      </c>
      <c r="C131" s="301">
        <v>81</v>
      </c>
      <c r="D131" s="51">
        <v>81</v>
      </c>
      <c r="E131" s="194">
        <v>81</v>
      </c>
    </row>
    <row r="132" spans="1:5" s="40" customFormat="1" ht="15" customHeight="1">
      <c r="A132" s="169"/>
      <c r="B132" s="76" t="s">
        <v>310</v>
      </c>
      <c r="C132" s="301">
        <f>SUM(C130:C131)</f>
        <v>381</v>
      </c>
      <c r="D132" s="51">
        <f>SUM(D130:D131)</f>
        <v>381</v>
      </c>
      <c r="E132" s="194">
        <f>SUM(E130:E131)</f>
        <v>381</v>
      </c>
    </row>
    <row r="133" spans="1:5" s="40" customFormat="1" ht="7.5" customHeight="1">
      <c r="A133" s="169"/>
      <c r="B133" s="76"/>
      <c r="C133" s="301"/>
      <c r="D133" s="51"/>
      <c r="E133" s="194"/>
    </row>
    <row r="134" spans="1:5" s="40" customFormat="1" ht="15" customHeight="1">
      <c r="A134" s="169" t="s">
        <v>221</v>
      </c>
      <c r="B134" s="76" t="s">
        <v>408</v>
      </c>
      <c r="C134" s="301">
        <v>360</v>
      </c>
      <c r="D134" s="51">
        <v>360</v>
      </c>
      <c r="E134" s="194">
        <v>360</v>
      </c>
    </row>
    <row r="135" spans="1:5" s="40" customFormat="1" ht="15" customHeight="1">
      <c r="A135" s="169"/>
      <c r="B135" s="76" t="s">
        <v>369</v>
      </c>
      <c r="C135" s="301">
        <v>360</v>
      </c>
      <c r="D135" s="51">
        <v>360</v>
      </c>
      <c r="E135" s="194">
        <v>360</v>
      </c>
    </row>
    <row r="136" spans="1:5" s="40" customFormat="1" ht="15" customHeight="1">
      <c r="A136" s="169"/>
      <c r="B136" s="76" t="s">
        <v>310</v>
      </c>
      <c r="C136" s="301">
        <f>SUM(C134:C135)</f>
        <v>720</v>
      </c>
      <c r="D136" s="51">
        <f>SUM(D134:D135)</f>
        <v>720</v>
      </c>
      <c r="E136" s="194">
        <f>SUM(E134:E135)</f>
        <v>720</v>
      </c>
    </row>
    <row r="137" spans="1:5" s="40" customFormat="1" ht="7.5" customHeight="1">
      <c r="A137" s="169"/>
      <c r="B137" s="76"/>
      <c r="C137" s="301"/>
      <c r="D137" s="51"/>
      <c r="E137" s="194"/>
    </row>
    <row r="138" spans="1:5" s="40" customFormat="1" ht="15" customHeight="1">
      <c r="A138" s="169" t="s">
        <v>413</v>
      </c>
      <c r="B138" s="76" t="s">
        <v>398</v>
      </c>
      <c r="C138" s="301">
        <v>7950</v>
      </c>
      <c r="D138" s="51">
        <v>7950</v>
      </c>
      <c r="E138" s="194">
        <v>8050</v>
      </c>
    </row>
    <row r="139" spans="1:5" s="40" customFormat="1" ht="15" customHeight="1">
      <c r="A139" s="169"/>
      <c r="B139" s="76" t="s">
        <v>310</v>
      </c>
      <c r="C139" s="301">
        <f>SUM(C138)</f>
        <v>7950</v>
      </c>
      <c r="D139" s="51">
        <f>SUM(D138)</f>
        <v>7950</v>
      </c>
      <c r="E139" s="194">
        <f>SUM(E138)</f>
        <v>8050</v>
      </c>
    </row>
    <row r="140" spans="1:5" s="40" customFormat="1" ht="7.5" customHeight="1">
      <c r="A140" s="169"/>
      <c r="B140" s="76"/>
      <c r="C140" s="301"/>
      <c r="D140" s="51"/>
      <c r="E140" s="194"/>
    </row>
    <row r="141" spans="1:5" s="40" customFormat="1" ht="15" customHeight="1">
      <c r="A141" s="169" t="s">
        <v>225</v>
      </c>
      <c r="B141" s="76" t="s">
        <v>389</v>
      </c>
      <c r="C141" s="301">
        <v>2622</v>
      </c>
      <c r="D141" s="51">
        <v>2622</v>
      </c>
      <c r="E141" s="194">
        <v>2622</v>
      </c>
    </row>
    <row r="142" spans="1:5" s="40" customFormat="1" ht="15" customHeight="1">
      <c r="A142" s="169"/>
      <c r="B142" s="76" t="s">
        <v>390</v>
      </c>
      <c r="C142" s="301">
        <v>718</v>
      </c>
      <c r="D142" s="51">
        <v>718</v>
      </c>
      <c r="E142" s="194">
        <v>718</v>
      </c>
    </row>
    <row r="143" spans="1:5" s="40" customFormat="1" ht="15" customHeight="1">
      <c r="A143" s="169"/>
      <c r="B143" s="76" t="s">
        <v>377</v>
      </c>
      <c r="C143" s="301">
        <v>700</v>
      </c>
      <c r="D143" s="51">
        <v>700</v>
      </c>
      <c r="E143" s="194">
        <v>700</v>
      </c>
    </row>
    <row r="144" spans="1:5" s="40" customFormat="1" ht="15" customHeight="1">
      <c r="A144" s="169"/>
      <c r="B144" s="76" t="s">
        <v>392</v>
      </c>
      <c r="C144" s="301"/>
      <c r="D144" s="51"/>
      <c r="E144" s="194"/>
    </row>
    <row r="145" spans="1:5" s="40" customFormat="1" ht="15" customHeight="1">
      <c r="A145" s="169"/>
      <c r="B145" s="76" t="s">
        <v>310</v>
      </c>
      <c r="C145" s="301">
        <f>SUM(C141:C144)</f>
        <v>4040</v>
      </c>
      <c r="D145" s="51">
        <f>SUM(D141:D144)</f>
        <v>4040</v>
      </c>
      <c r="E145" s="194">
        <f>SUM(E141:E144)</f>
        <v>4040</v>
      </c>
    </row>
    <row r="146" spans="1:5" s="40" customFormat="1" ht="15" customHeight="1">
      <c r="A146" s="169"/>
      <c r="B146" s="76" t="s">
        <v>391</v>
      </c>
      <c r="C146" s="301">
        <v>10</v>
      </c>
      <c r="D146" s="51">
        <v>10</v>
      </c>
      <c r="E146" s="194">
        <v>10</v>
      </c>
    </row>
    <row r="147" spans="1:5" s="40" customFormat="1" ht="7.5" customHeight="1">
      <c r="A147" s="169"/>
      <c r="B147" s="76"/>
      <c r="C147" s="301"/>
      <c r="D147" s="51"/>
      <c r="E147" s="194"/>
    </row>
    <row r="148" spans="1:5" s="40" customFormat="1" ht="15" customHeight="1">
      <c r="A148" s="169" t="s">
        <v>414</v>
      </c>
      <c r="B148" s="76" t="s">
        <v>389</v>
      </c>
      <c r="C148" s="301">
        <v>300</v>
      </c>
      <c r="D148" s="51">
        <v>300</v>
      </c>
      <c r="E148" s="194">
        <v>300</v>
      </c>
    </row>
    <row r="149" spans="1:5" s="40" customFormat="1" ht="15" customHeight="1">
      <c r="A149" s="169"/>
      <c r="B149" s="76" t="s">
        <v>390</v>
      </c>
      <c r="C149" s="301">
        <v>81</v>
      </c>
      <c r="D149" s="51">
        <v>81</v>
      </c>
      <c r="E149" s="194">
        <v>81</v>
      </c>
    </row>
    <row r="150" spans="1:5" s="40" customFormat="1" ht="15" customHeight="1">
      <c r="A150" s="169"/>
      <c r="B150" s="76" t="s">
        <v>377</v>
      </c>
      <c r="C150" s="301">
        <v>498</v>
      </c>
      <c r="D150" s="51">
        <v>498</v>
      </c>
      <c r="E150" s="194">
        <v>498</v>
      </c>
    </row>
    <row r="151" spans="1:5" s="40" customFormat="1" ht="15" customHeight="1">
      <c r="A151" s="169"/>
      <c r="B151" s="76" t="s">
        <v>310</v>
      </c>
      <c r="C151" s="301">
        <f>SUM(C148:C150)</f>
        <v>879</v>
      </c>
      <c r="D151" s="51">
        <f>SUM(D148:D150)</f>
        <v>879</v>
      </c>
      <c r="E151" s="194">
        <f>SUM(E148:E150)</f>
        <v>879</v>
      </c>
    </row>
    <row r="152" spans="1:5" s="40" customFormat="1" ht="7.5" customHeight="1" thickBot="1">
      <c r="A152" s="171"/>
      <c r="B152" s="172"/>
      <c r="C152" s="200"/>
      <c r="D152" s="172"/>
      <c r="E152" s="63"/>
    </row>
    <row r="153" spans="1:5" s="40" customFormat="1" ht="23.25" thickTop="1">
      <c r="A153" s="407" t="s">
        <v>415</v>
      </c>
      <c r="B153" s="408" t="s">
        <v>389</v>
      </c>
      <c r="C153" s="409">
        <v>3305</v>
      </c>
      <c r="D153" s="304">
        <v>3305</v>
      </c>
      <c r="E153" s="410">
        <v>3365</v>
      </c>
    </row>
    <row r="154" spans="1:5" s="40" customFormat="1" ht="15" customHeight="1">
      <c r="A154" s="169"/>
      <c r="B154" s="76" t="s">
        <v>390</v>
      </c>
      <c r="C154" s="301">
        <v>878</v>
      </c>
      <c r="D154" s="51">
        <v>878</v>
      </c>
      <c r="E154" s="194">
        <v>878</v>
      </c>
    </row>
    <row r="155" spans="1:5" s="40" customFormat="1" ht="15" customHeight="1">
      <c r="A155" s="169"/>
      <c r="B155" s="76" t="s">
        <v>377</v>
      </c>
      <c r="C155" s="301">
        <v>2980</v>
      </c>
      <c r="D155" s="51">
        <v>2980</v>
      </c>
      <c r="E155" s="194">
        <v>2980</v>
      </c>
    </row>
    <row r="156" spans="1:5" s="40" customFormat="1" ht="15" customHeight="1">
      <c r="A156" s="169"/>
      <c r="B156" s="76" t="s">
        <v>310</v>
      </c>
      <c r="C156" s="301">
        <f>SUM(C153:C155)</f>
        <v>7163</v>
      </c>
      <c r="D156" s="51">
        <f>SUM(D153:D155)</f>
        <v>7163</v>
      </c>
      <c r="E156" s="194">
        <f>SUM(E153:E155)</f>
        <v>7223</v>
      </c>
    </row>
    <row r="157" spans="1:5" s="40" customFormat="1" ht="15" customHeight="1">
      <c r="A157" s="169"/>
      <c r="B157" s="76" t="s">
        <v>391</v>
      </c>
      <c r="C157" s="301">
        <v>2</v>
      </c>
      <c r="D157" s="51">
        <v>2</v>
      </c>
      <c r="E157" s="194">
        <v>2</v>
      </c>
    </row>
    <row r="158" spans="1:5" s="40" customFormat="1" ht="7.5" customHeight="1">
      <c r="A158" s="170"/>
      <c r="B158" s="76"/>
      <c r="C158" s="50"/>
      <c r="D158" s="76"/>
      <c r="E158" s="95"/>
    </row>
    <row r="159" spans="1:5" s="40" customFormat="1" ht="15" customHeight="1">
      <c r="A159" s="169" t="s">
        <v>416</v>
      </c>
      <c r="B159" s="76" t="s">
        <v>389</v>
      </c>
      <c r="C159" s="301">
        <v>300</v>
      </c>
      <c r="D159" s="51">
        <v>300</v>
      </c>
      <c r="E159" s="194">
        <v>300</v>
      </c>
    </row>
    <row r="160" spans="1:5" s="40" customFormat="1" ht="15" customHeight="1">
      <c r="A160" s="169"/>
      <c r="B160" s="76" t="s">
        <v>390</v>
      </c>
      <c r="C160" s="301">
        <v>81</v>
      </c>
      <c r="D160" s="51">
        <v>81</v>
      </c>
      <c r="E160" s="194">
        <v>81</v>
      </c>
    </row>
    <row r="161" spans="1:5" s="40" customFormat="1" ht="15" customHeight="1">
      <c r="A161" s="169"/>
      <c r="B161" s="76" t="s">
        <v>144</v>
      </c>
      <c r="C161" s="301"/>
      <c r="D161" s="51"/>
      <c r="E161" s="194"/>
    </row>
    <row r="162" spans="1:5" s="40" customFormat="1" ht="15" customHeight="1">
      <c r="A162" s="169"/>
      <c r="B162" s="76" t="s">
        <v>310</v>
      </c>
      <c r="C162" s="301">
        <v>381</v>
      </c>
      <c r="D162" s="51">
        <v>381</v>
      </c>
      <c r="E162" s="194">
        <v>381</v>
      </c>
    </row>
    <row r="163" spans="1:5" s="40" customFormat="1" ht="7.5" customHeight="1">
      <c r="A163" s="169"/>
      <c r="B163" s="76"/>
      <c r="C163" s="301"/>
      <c r="D163" s="51"/>
      <c r="E163" s="194"/>
    </row>
    <row r="164" spans="1:5" s="40" customFormat="1" ht="15" customHeight="1">
      <c r="A164" s="169" t="s">
        <v>417</v>
      </c>
      <c r="B164" s="76" t="s">
        <v>389</v>
      </c>
      <c r="C164" s="301">
        <v>5401</v>
      </c>
      <c r="D164" s="51">
        <v>5401</v>
      </c>
      <c r="E164" s="194">
        <v>5503</v>
      </c>
    </row>
    <row r="165" spans="1:5" s="40" customFormat="1" ht="15" customHeight="1">
      <c r="A165" s="169"/>
      <c r="B165" s="76" t="s">
        <v>390</v>
      </c>
      <c r="C165" s="301">
        <v>1438</v>
      </c>
      <c r="D165" s="51">
        <v>1438</v>
      </c>
      <c r="E165" s="194">
        <v>1438</v>
      </c>
    </row>
    <row r="166" spans="1:5" s="40" customFormat="1" ht="15" customHeight="1">
      <c r="A166" s="169"/>
      <c r="B166" s="76" t="s">
        <v>377</v>
      </c>
      <c r="C166" s="301">
        <v>23867</v>
      </c>
      <c r="D166" s="51">
        <v>23867</v>
      </c>
      <c r="E166" s="194">
        <v>23867</v>
      </c>
    </row>
    <row r="167" spans="1:5" s="40" customFormat="1" ht="15" customHeight="1">
      <c r="A167" s="169"/>
      <c r="B167" s="76" t="s">
        <v>392</v>
      </c>
      <c r="C167" s="301"/>
      <c r="D167" s="51"/>
      <c r="E167" s="194"/>
    </row>
    <row r="168" spans="1:5" s="40" customFormat="1" ht="15" customHeight="1">
      <c r="A168" s="169"/>
      <c r="B168" s="76" t="s">
        <v>398</v>
      </c>
      <c r="C168" s="301">
        <v>80</v>
      </c>
      <c r="D168" s="51">
        <v>80</v>
      </c>
      <c r="E168" s="194">
        <v>80</v>
      </c>
    </row>
    <row r="169" spans="1:5" s="40" customFormat="1" ht="15" customHeight="1">
      <c r="A169" s="169"/>
      <c r="B169" s="76" t="s">
        <v>143</v>
      </c>
      <c r="C169" s="301">
        <v>5500</v>
      </c>
      <c r="D169" s="51">
        <v>5500</v>
      </c>
      <c r="E169" s="194">
        <v>5500</v>
      </c>
    </row>
    <row r="170" spans="1:5" s="40" customFormat="1" ht="15" customHeight="1">
      <c r="A170" s="169"/>
      <c r="B170" s="76" t="s">
        <v>310</v>
      </c>
      <c r="C170" s="301">
        <f>SUM(C164:C169)</f>
        <v>36286</v>
      </c>
      <c r="D170" s="51">
        <f>SUM(D164:D169)</f>
        <v>36286</v>
      </c>
      <c r="E170" s="194">
        <f>SUM(E164:E169)</f>
        <v>36388</v>
      </c>
    </row>
    <row r="171" spans="1:5" s="40" customFormat="1" ht="15" customHeight="1">
      <c r="A171" s="169"/>
      <c r="B171" s="76" t="s">
        <v>391</v>
      </c>
      <c r="C171" s="301">
        <v>3</v>
      </c>
      <c r="D171" s="51">
        <v>3</v>
      </c>
      <c r="E171" s="194">
        <v>3</v>
      </c>
    </row>
    <row r="172" spans="1:5" s="40" customFormat="1" ht="7.5" customHeight="1">
      <c r="A172" s="169"/>
      <c r="B172" s="76"/>
      <c r="C172" s="50"/>
      <c r="D172" s="76"/>
      <c r="E172" s="95"/>
    </row>
    <row r="173" spans="1:5" s="40" customFormat="1" ht="15" customHeight="1">
      <c r="A173" s="169" t="s">
        <v>418</v>
      </c>
      <c r="B173" s="76" t="s">
        <v>389</v>
      </c>
      <c r="C173" s="301">
        <v>300</v>
      </c>
      <c r="D173" s="51">
        <v>300</v>
      </c>
      <c r="E173" s="194">
        <v>300</v>
      </c>
    </row>
    <row r="174" spans="1:5" s="40" customFormat="1" ht="15" customHeight="1">
      <c r="A174" s="169"/>
      <c r="B174" s="76" t="s">
        <v>390</v>
      </c>
      <c r="C174" s="301">
        <v>81</v>
      </c>
      <c r="D174" s="51">
        <v>81</v>
      </c>
      <c r="E174" s="194">
        <v>81</v>
      </c>
    </row>
    <row r="175" spans="1:5" s="40" customFormat="1" ht="15" customHeight="1">
      <c r="A175" s="169"/>
      <c r="B175" s="76" t="s">
        <v>377</v>
      </c>
      <c r="C175" s="301">
        <v>235</v>
      </c>
      <c r="D175" s="51">
        <v>235</v>
      </c>
      <c r="E175" s="194">
        <v>235</v>
      </c>
    </row>
    <row r="176" spans="1:5" s="40" customFormat="1" ht="15" customHeight="1" thickBot="1">
      <c r="A176" s="171"/>
      <c r="B176" s="172" t="s">
        <v>310</v>
      </c>
      <c r="C176" s="302">
        <f>SUM(C173:C175)</f>
        <v>616</v>
      </c>
      <c r="D176" s="173">
        <f>SUM(D173:D175)</f>
        <v>616</v>
      </c>
      <c r="E176" s="303">
        <f>SUM(E173:E175)</f>
        <v>616</v>
      </c>
    </row>
    <row r="177" spans="1:5" ht="15" customHeight="1" thickTop="1">
      <c r="A177" s="166"/>
      <c r="C177" s="153">
        <f>C12+C15+C19+C24+C27+C30+C33+C36+C43+C49+C56+C64+C73+C78+C81+C84+C88+C91+C94+C97+C100+C103+C106+C109+C113+C116+C119+C122+C125+C128+C132+C136+C139+C145+C151+C156+C162+C170+C176+C67</f>
        <v>285251</v>
      </c>
      <c r="D177" s="153">
        <f>D12+D15+D19+D24+D27+D30+D33+D36+D43+D49+D56+D64+D73+D78+D81+D84+D88+D91+D94+D97+D100+D103+D106+D109+D113+D116+D119+D122+D125+D128+D132+D136+D139+D145+D151+D156+D162+D170+D176+D67</f>
        <v>302728</v>
      </c>
      <c r="E177" s="153">
        <f>E12+E15+E19+E24+E27+E30+E33+E36+E43+E49+E56+E64+E73+E78+E81+E84+E88+E91+E94+E97+E100+E103+E106+E109+E113+E116+E119+E122+E125+E128+E132+E136+E139+E145+E151+E156+E162+E170+E176+E67</f>
        <v>305538</v>
      </c>
    </row>
    <row r="178" spans="3:5" ht="12">
      <c r="C178" s="153"/>
      <c r="D178" s="153"/>
      <c r="E178" s="153"/>
    </row>
  </sheetData>
  <sheetProtection/>
  <mergeCells count="4">
    <mergeCell ref="A1:E1"/>
    <mergeCell ref="A2:E2"/>
    <mergeCell ref="A4:E4"/>
    <mergeCell ref="A5:E5"/>
  </mergeCells>
  <printOptions/>
  <pageMargins left="0.75" right="0.75" top="1" bottom="1" header="0.5" footer="0.5"/>
  <pageSetup horizontalDpi="600" verticalDpi="600" orientation="portrait" paperSize="9" scale="92" r:id="rId1"/>
  <rowBreaks count="3" manualBreakCount="3">
    <brk id="51" max="2" man="1"/>
    <brk id="101" max="2" man="1"/>
    <brk id="1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4.7109375" style="2" customWidth="1"/>
    <col min="2" max="2" width="30.7109375" style="2" customWidth="1"/>
    <col min="3" max="5" width="8.7109375" style="2" customWidth="1"/>
    <col min="6" max="6" width="4.7109375" style="2" customWidth="1"/>
    <col min="7" max="7" width="30.7109375" style="2" customWidth="1"/>
    <col min="8" max="10" width="8.7109375" style="2" customWidth="1"/>
  </cols>
  <sheetData>
    <row r="1" spans="1:10" s="40" customFormat="1" ht="15" customHeight="1">
      <c r="A1" s="436" t="s">
        <v>63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40" customFormat="1" ht="15" customHeight="1">
      <c r="A2" s="413" t="s">
        <v>512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s="40" customFormat="1" ht="15" customHeight="1">
      <c r="A3" s="41"/>
      <c r="B3" s="42"/>
      <c r="C3" s="42"/>
      <c r="D3" s="42"/>
      <c r="E3" s="42"/>
      <c r="F3" s="42"/>
      <c r="G3" s="42"/>
      <c r="H3" s="42"/>
      <c r="I3" s="42"/>
      <c r="J3" s="42"/>
    </row>
    <row r="4" spans="1:10" s="40" customFormat="1" ht="15" customHeight="1">
      <c r="A4" s="435" t="s">
        <v>64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 s="40" customFormat="1" ht="15" customHeight="1">
      <c r="A5" s="41"/>
      <c r="B5" s="42"/>
      <c r="C5" s="42"/>
      <c r="D5" s="42"/>
      <c r="E5" s="42"/>
      <c r="F5" s="41"/>
      <c r="G5" s="41"/>
      <c r="H5" s="41"/>
      <c r="I5" s="41"/>
      <c r="J5" s="42"/>
    </row>
    <row r="6" spans="1:10" s="40" customFormat="1" ht="15" customHeight="1" thickBot="1">
      <c r="A6" s="41"/>
      <c r="B6" s="42"/>
      <c r="C6" s="42"/>
      <c r="D6" s="42"/>
      <c r="E6" s="42"/>
      <c r="F6" s="41"/>
      <c r="G6" s="443" t="s">
        <v>94</v>
      </c>
      <c r="H6" s="443"/>
      <c r="I6" s="443"/>
      <c r="J6" s="443"/>
    </row>
    <row r="7" spans="1:10" s="40" customFormat="1" ht="35.25" thickBot="1" thickTop="1">
      <c r="A7" s="446" t="s">
        <v>8</v>
      </c>
      <c r="B7" s="447"/>
      <c r="C7" s="367" t="s">
        <v>127</v>
      </c>
      <c r="D7" s="367" t="s">
        <v>443</v>
      </c>
      <c r="E7" s="367" t="s">
        <v>444</v>
      </c>
      <c r="F7" s="448" t="s">
        <v>46</v>
      </c>
      <c r="G7" s="447"/>
      <c r="H7" s="367" t="s">
        <v>127</v>
      </c>
      <c r="I7" s="367" t="s">
        <v>443</v>
      </c>
      <c r="J7" s="314" t="s">
        <v>444</v>
      </c>
    </row>
    <row r="8" spans="1:10" s="40" customFormat="1" ht="15" customHeight="1" thickTop="1">
      <c r="A8" s="106" t="s">
        <v>9</v>
      </c>
      <c r="B8" s="77" t="s">
        <v>10</v>
      </c>
      <c r="C8" s="78">
        <v>42032</v>
      </c>
      <c r="D8" s="78">
        <v>42032</v>
      </c>
      <c r="E8" s="78">
        <v>42032</v>
      </c>
      <c r="F8" s="12" t="s">
        <v>9</v>
      </c>
      <c r="G8" s="77" t="s">
        <v>65</v>
      </c>
      <c r="H8" s="209">
        <v>36869</v>
      </c>
      <c r="I8" s="78">
        <v>36869</v>
      </c>
      <c r="J8" s="208">
        <v>37314</v>
      </c>
    </row>
    <row r="9" spans="1:10" s="40" customFormat="1" ht="15" customHeight="1">
      <c r="A9" s="19" t="s">
        <v>11</v>
      </c>
      <c r="B9" s="20" t="s">
        <v>14</v>
      </c>
      <c r="C9" s="21">
        <v>58100</v>
      </c>
      <c r="D9" s="21">
        <v>58100</v>
      </c>
      <c r="E9" s="21">
        <v>58100</v>
      </c>
      <c r="F9" s="92" t="s">
        <v>11</v>
      </c>
      <c r="G9" s="20" t="s">
        <v>66</v>
      </c>
      <c r="H9" s="205">
        <v>9931</v>
      </c>
      <c r="I9" s="21">
        <v>9931</v>
      </c>
      <c r="J9" s="204">
        <v>9931</v>
      </c>
    </row>
    <row r="10" spans="1:10" s="40" customFormat="1" ht="15" customHeight="1">
      <c r="A10" s="19" t="s">
        <v>67</v>
      </c>
      <c r="B10" s="20" t="s">
        <v>15</v>
      </c>
      <c r="C10" s="21">
        <v>1600</v>
      </c>
      <c r="D10" s="21">
        <v>1600</v>
      </c>
      <c r="E10" s="21">
        <v>1600</v>
      </c>
      <c r="F10" s="92" t="s">
        <v>67</v>
      </c>
      <c r="G10" s="20" t="s">
        <v>68</v>
      </c>
      <c r="H10" s="205">
        <v>83642</v>
      </c>
      <c r="I10" s="21">
        <v>83642</v>
      </c>
      <c r="J10" s="204">
        <v>83642</v>
      </c>
    </row>
    <row r="11" spans="1:10" s="40" customFormat="1" ht="15" customHeight="1">
      <c r="A11" s="19" t="s">
        <v>69</v>
      </c>
      <c r="B11" s="20" t="s">
        <v>16</v>
      </c>
      <c r="C11" s="21">
        <v>206</v>
      </c>
      <c r="D11" s="21">
        <v>206</v>
      </c>
      <c r="E11" s="21">
        <v>206</v>
      </c>
      <c r="F11" s="92" t="s">
        <v>69</v>
      </c>
      <c r="G11" s="20" t="s">
        <v>70</v>
      </c>
      <c r="H11" s="205">
        <v>9850</v>
      </c>
      <c r="I11" s="21">
        <v>9850</v>
      </c>
      <c r="J11" s="204">
        <v>9850</v>
      </c>
    </row>
    <row r="12" spans="1:10" s="40" customFormat="1" ht="15" customHeight="1">
      <c r="A12" s="19" t="s">
        <v>71</v>
      </c>
      <c r="B12" s="20" t="s">
        <v>72</v>
      </c>
      <c r="C12" s="21">
        <v>3520</v>
      </c>
      <c r="D12" s="21">
        <v>3520</v>
      </c>
      <c r="E12" s="21">
        <v>3520</v>
      </c>
      <c r="F12" s="92" t="s">
        <v>71</v>
      </c>
      <c r="G12" s="20" t="s">
        <v>73</v>
      </c>
      <c r="H12" s="205">
        <v>18477</v>
      </c>
      <c r="I12" s="21">
        <v>18477</v>
      </c>
      <c r="J12" s="204">
        <v>18477</v>
      </c>
    </row>
    <row r="13" spans="1:10" s="40" customFormat="1" ht="15" customHeight="1">
      <c r="A13" s="19" t="s">
        <v>74</v>
      </c>
      <c r="B13" s="93" t="s">
        <v>75</v>
      </c>
      <c r="C13" s="21">
        <v>25098</v>
      </c>
      <c r="D13" s="21">
        <v>41328</v>
      </c>
      <c r="E13" s="21">
        <v>43640</v>
      </c>
      <c r="F13" s="92" t="s">
        <v>74</v>
      </c>
      <c r="G13" s="20" t="s">
        <v>76</v>
      </c>
      <c r="H13" s="205">
        <v>7680</v>
      </c>
      <c r="I13" s="21">
        <v>7680</v>
      </c>
      <c r="J13" s="204">
        <v>7680</v>
      </c>
    </row>
    <row r="14" spans="1:10" s="40" customFormat="1" ht="15" customHeight="1">
      <c r="A14" s="19" t="s">
        <v>77</v>
      </c>
      <c r="B14" s="20" t="s">
        <v>78</v>
      </c>
      <c r="C14" s="21">
        <v>9643</v>
      </c>
      <c r="D14" s="21">
        <v>9643</v>
      </c>
      <c r="E14" s="21">
        <v>9643</v>
      </c>
      <c r="F14" s="92" t="s">
        <v>77</v>
      </c>
      <c r="G14" s="20" t="s">
        <v>49</v>
      </c>
      <c r="H14" s="21">
        <f>SUM(H15:H16)</f>
        <v>36844</v>
      </c>
      <c r="I14" s="21">
        <f>SUM(I15:I16)</f>
        <v>54321</v>
      </c>
      <c r="J14" s="204">
        <f>SUM(J15:J16)</f>
        <v>69686</v>
      </c>
    </row>
    <row r="15" spans="1:10" s="40" customFormat="1" ht="15" customHeight="1">
      <c r="A15" s="195"/>
      <c r="B15" s="192"/>
      <c r="C15" s="192"/>
      <c r="D15" s="192"/>
      <c r="E15" s="196"/>
      <c r="F15" s="108"/>
      <c r="G15" s="109" t="s">
        <v>79</v>
      </c>
      <c r="H15" s="205">
        <v>36844</v>
      </c>
      <c r="I15" s="21">
        <v>54321</v>
      </c>
      <c r="J15" s="204">
        <v>51686</v>
      </c>
    </row>
    <row r="16" spans="1:10" s="40" customFormat="1" ht="15" customHeight="1">
      <c r="A16" s="56"/>
      <c r="B16" s="175"/>
      <c r="C16" s="175"/>
      <c r="D16" s="175"/>
      <c r="E16" s="191"/>
      <c r="F16" s="108"/>
      <c r="G16" s="109" t="s">
        <v>441</v>
      </c>
      <c r="H16" s="205"/>
      <c r="I16" s="21"/>
      <c r="J16" s="204">
        <v>18000</v>
      </c>
    </row>
    <row r="17" spans="1:10" s="40" customFormat="1" ht="15" customHeight="1">
      <c r="A17" s="439" t="s">
        <v>80</v>
      </c>
      <c r="B17" s="440"/>
      <c r="C17" s="21">
        <f>SUM(C8:C14)</f>
        <v>140199</v>
      </c>
      <c r="D17" s="21">
        <f>SUM(D8:D14)</f>
        <v>156429</v>
      </c>
      <c r="E17" s="21">
        <f>SUM(E8:E14)</f>
        <v>158741</v>
      </c>
      <c r="F17" s="444" t="s">
        <v>81</v>
      </c>
      <c r="G17" s="445"/>
      <c r="H17" s="205">
        <f>SUM(H8:H14)</f>
        <v>203293</v>
      </c>
      <c r="I17" s="21">
        <f>SUM(I8:I14)</f>
        <v>220770</v>
      </c>
      <c r="J17" s="204">
        <f>SUM(J8:J14)</f>
        <v>236580</v>
      </c>
    </row>
    <row r="18" spans="1:10" s="40" customFormat="1" ht="15" customHeight="1" thickBot="1">
      <c r="A18" s="441" t="s">
        <v>34</v>
      </c>
      <c r="B18" s="442"/>
      <c r="C18" s="74">
        <v>63094</v>
      </c>
      <c r="D18" s="74">
        <v>64341</v>
      </c>
      <c r="E18" s="74">
        <v>77839</v>
      </c>
      <c r="F18" s="197"/>
      <c r="G18" s="198"/>
      <c r="H18" s="198"/>
      <c r="I18" s="198"/>
      <c r="J18" s="199"/>
    </row>
    <row r="19" spans="1:10" s="40" customFormat="1" ht="15" customHeight="1" thickBot="1" thickTop="1">
      <c r="A19" s="437" t="s">
        <v>82</v>
      </c>
      <c r="B19" s="438"/>
      <c r="C19" s="107">
        <f>SUM(C17:C18)</f>
        <v>203293</v>
      </c>
      <c r="D19" s="107">
        <f>SUM(D17:D18)</f>
        <v>220770</v>
      </c>
      <c r="E19" s="107">
        <f>SUM(E17:E18)</f>
        <v>236580</v>
      </c>
      <c r="F19" s="438" t="s">
        <v>81</v>
      </c>
      <c r="G19" s="438"/>
      <c r="H19" s="206">
        <f>SUM(H17)</f>
        <v>203293</v>
      </c>
      <c r="I19" s="107">
        <f>SUM(I17)</f>
        <v>220770</v>
      </c>
      <c r="J19" s="207">
        <f>SUM(J17)</f>
        <v>236580</v>
      </c>
    </row>
    <row r="20" spans="1:10" s="40" customFormat="1" ht="15" customHeight="1" thickTop="1">
      <c r="A20" s="106" t="s">
        <v>9</v>
      </c>
      <c r="B20" s="77" t="s">
        <v>20</v>
      </c>
      <c r="C20" s="78">
        <v>5000</v>
      </c>
      <c r="D20" s="78">
        <v>5000</v>
      </c>
      <c r="E20" s="78">
        <v>5000</v>
      </c>
      <c r="F20" s="12" t="s">
        <v>9</v>
      </c>
      <c r="G20" s="77" t="s">
        <v>83</v>
      </c>
      <c r="H20" s="209">
        <v>67199</v>
      </c>
      <c r="I20" s="210">
        <v>67199</v>
      </c>
      <c r="J20" s="208">
        <v>72199</v>
      </c>
    </row>
    <row r="21" spans="1:10" s="40" customFormat="1" ht="15" customHeight="1">
      <c r="A21" s="19" t="s">
        <v>11</v>
      </c>
      <c r="B21" s="20" t="s">
        <v>31</v>
      </c>
      <c r="C21" s="21">
        <v>5000</v>
      </c>
      <c r="D21" s="21">
        <v>5000</v>
      </c>
      <c r="E21" s="21">
        <v>5000</v>
      </c>
      <c r="F21" s="108" t="s">
        <v>11</v>
      </c>
      <c r="G21" s="20" t="s">
        <v>446</v>
      </c>
      <c r="H21" s="205">
        <v>18000</v>
      </c>
      <c r="I21" s="21">
        <v>18000</v>
      </c>
      <c r="J21" s="28"/>
    </row>
    <row r="22" spans="1:10" s="40" customFormat="1" ht="15" customHeight="1">
      <c r="A22" s="19" t="s">
        <v>67</v>
      </c>
      <c r="B22" s="20" t="s">
        <v>85</v>
      </c>
      <c r="C22" s="21">
        <v>132</v>
      </c>
      <c r="D22" s="21">
        <v>132</v>
      </c>
      <c r="E22" s="21">
        <v>132</v>
      </c>
      <c r="F22" s="47"/>
      <c r="G22" s="193"/>
      <c r="H22" s="193"/>
      <c r="I22" s="193"/>
      <c r="J22" s="194"/>
    </row>
    <row r="23" spans="1:10" s="40" customFormat="1" ht="15" customHeight="1">
      <c r="A23" s="19" t="s">
        <v>87</v>
      </c>
      <c r="B23" s="20" t="s">
        <v>88</v>
      </c>
      <c r="C23" s="21">
        <v>7182</v>
      </c>
      <c r="D23" s="21">
        <v>7182</v>
      </c>
      <c r="E23" s="21">
        <v>7182</v>
      </c>
      <c r="F23" s="50"/>
      <c r="G23" s="193"/>
      <c r="H23" s="193"/>
      <c r="I23" s="193"/>
      <c r="J23" s="95"/>
    </row>
    <row r="24" spans="1:10" s="40" customFormat="1" ht="15" customHeight="1">
      <c r="A24" s="19" t="s">
        <v>74</v>
      </c>
      <c r="B24" s="93" t="s">
        <v>75</v>
      </c>
      <c r="C24" s="21"/>
      <c r="D24" s="21"/>
      <c r="E24" s="21">
        <v>498</v>
      </c>
      <c r="F24" s="47"/>
      <c r="G24" s="176"/>
      <c r="H24" s="176"/>
      <c r="I24" s="176"/>
      <c r="J24" s="177"/>
    </row>
    <row r="25" spans="1:10" s="40" customFormat="1" ht="15" customHeight="1">
      <c r="A25" s="201" t="s">
        <v>89</v>
      </c>
      <c r="B25" s="109"/>
      <c r="C25" s="21">
        <f>SUM(C20:C24)</f>
        <v>17314</v>
      </c>
      <c r="D25" s="21">
        <f>SUM(D20:D24)</f>
        <v>17314</v>
      </c>
      <c r="E25" s="21">
        <f>SUM(E20:E24)</f>
        <v>17812</v>
      </c>
      <c r="F25" s="50"/>
      <c r="G25" s="193"/>
      <c r="H25" s="193"/>
      <c r="I25" s="193"/>
      <c r="J25" s="95"/>
    </row>
    <row r="26" spans="1:10" s="40" customFormat="1" ht="15" customHeight="1" thickBot="1">
      <c r="A26" s="202" t="s">
        <v>34</v>
      </c>
      <c r="B26" s="203"/>
      <c r="C26" s="74">
        <v>67885</v>
      </c>
      <c r="D26" s="74">
        <v>67885</v>
      </c>
      <c r="E26" s="74">
        <v>54387</v>
      </c>
      <c r="F26" s="200"/>
      <c r="G26" s="61"/>
      <c r="H26" s="61"/>
      <c r="I26" s="61"/>
      <c r="J26" s="63"/>
    </row>
    <row r="27" spans="1:10" s="40" customFormat="1" ht="15" customHeight="1" thickBot="1" thickTop="1">
      <c r="A27" s="449" t="s">
        <v>90</v>
      </c>
      <c r="B27" s="450"/>
      <c r="C27" s="107">
        <f>SUM(C25:C26)</f>
        <v>85199</v>
      </c>
      <c r="D27" s="107">
        <f>SUM(D25:D26)</f>
        <v>85199</v>
      </c>
      <c r="E27" s="107">
        <f>SUM(E25:E26)</f>
        <v>72199</v>
      </c>
      <c r="F27" s="453" t="s">
        <v>91</v>
      </c>
      <c r="G27" s="450"/>
      <c r="H27" s="206">
        <f>SUM(H20:H25)</f>
        <v>85199</v>
      </c>
      <c r="I27" s="107">
        <f>SUM(I20:I25)</f>
        <v>85199</v>
      </c>
      <c r="J27" s="207">
        <f>SUM(J20:J25)</f>
        <v>72199</v>
      </c>
    </row>
    <row r="28" spans="1:10" s="40" customFormat="1" ht="15" customHeight="1" thickBot="1" thickTop="1">
      <c r="A28" s="451" t="s">
        <v>92</v>
      </c>
      <c r="B28" s="452"/>
      <c r="C28" s="64">
        <f>C19+C27</f>
        <v>288492</v>
      </c>
      <c r="D28" s="64">
        <f>D19+D27</f>
        <v>305969</v>
      </c>
      <c r="E28" s="64">
        <f>E19+E27</f>
        <v>308779</v>
      </c>
      <c r="F28" s="454" t="s">
        <v>93</v>
      </c>
      <c r="G28" s="452"/>
      <c r="H28" s="211">
        <f>H19+H27</f>
        <v>288492</v>
      </c>
      <c r="I28" s="64">
        <f>I19+I27</f>
        <v>305969</v>
      </c>
      <c r="J28" s="212">
        <f>J19+J27</f>
        <v>308779</v>
      </c>
    </row>
    <row r="29" spans="1:9" ht="12.75" thickTop="1">
      <c r="A29" s="4"/>
      <c r="B29" s="4"/>
      <c r="C29" s="4"/>
      <c r="D29" s="4"/>
      <c r="F29" s="4"/>
      <c r="G29" s="4"/>
      <c r="H29" s="4"/>
      <c r="I29" s="4"/>
    </row>
  </sheetData>
  <sheetProtection/>
  <mergeCells count="15">
    <mergeCell ref="F7:G7"/>
    <mergeCell ref="A27:B27"/>
    <mergeCell ref="A28:B28"/>
    <mergeCell ref="F27:G27"/>
    <mergeCell ref="F28:G28"/>
    <mergeCell ref="A4:J4"/>
    <mergeCell ref="A1:J1"/>
    <mergeCell ref="A2:J2"/>
    <mergeCell ref="A19:B19"/>
    <mergeCell ref="F19:G19"/>
    <mergeCell ref="A17:B17"/>
    <mergeCell ref="A18:B18"/>
    <mergeCell ref="G6:J6"/>
    <mergeCell ref="F17:G17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7109375" style="2" customWidth="1"/>
    <col min="2" max="2" width="40.7109375" style="2" customWidth="1"/>
    <col min="3" max="6" width="9.7109375" style="2" customWidth="1"/>
  </cols>
  <sheetData>
    <row r="1" spans="1:7" s="40" customFormat="1" ht="15" customHeight="1">
      <c r="A1" s="436" t="s">
        <v>95</v>
      </c>
      <c r="B1" s="436"/>
      <c r="C1" s="436"/>
      <c r="D1" s="436"/>
      <c r="E1" s="436"/>
      <c r="F1" s="436"/>
      <c r="G1" s="66"/>
    </row>
    <row r="2" spans="1:7" s="40" customFormat="1" ht="15" customHeight="1">
      <c r="A2" s="413" t="s">
        <v>512</v>
      </c>
      <c r="B2" s="413"/>
      <c r="C2" s="413"/>
      <c r="D2" s="413"/>
      <c r="E2" s="413"/>
      <c r="F2" s="413"/>
      <c r="G2" s="66"/>
    </row>
    <row r="3" spans="1:6" s="40" customFormat="1" ht="15" customHeight="1">
      <c r="A3" s="41"/>
      <c r="B3" s="42"/>
      <c r="C3" s="42"/>
      <c r="D3" s="42"/>
      <c r="E3" s="42"/>
      <c r="F3" s="42"/>
    </row>
    <row r="4" spans="1:7" s="40" customFormat="1" ht="15" customHeight="1">
      <c r="A4" s="458" t="s">
        <v>96</v>
      </c>
      <c r="B4" s="458"/>
      <c r="C4" s="458"/>
      <c r="D4" s="458"/>
      <c r="E4" s="458"/>
      <c r="F4" s="458"/>
      <c r="G4" s="67"/>
    </row>
    <row r="5" spans="1:7" s="40" customFormat="1" ht="15" customHeight="1">
      <c r="A5" s="68"/>
      <c r="B5" s="68"/>
      <c r="C5" s="68"/>
      <c r="D5" s="68"/>
      <c r="E5" s="68"/>
      <c r="F5" s="68"/>
      <c r="G5" s="67"/>
    </row>
    <row r="6" spans="1:7" s="40" customFormat="1" ht="15" customHeight="1" thickBot="1">
      <c r="A6" s="43"/>
      <c r="B6" s="43"/>
      <c r="C6" s="43"/>
      <c r="D6" s="43"/>
      <c r="E6" s="457" t="s">
        <v>94</v>
      </c>
      <c r="F6" s="457"/>
      <c r="G6" s="67"/>
    </row>
    <row r="7" spans="1:7" s="40" customFormat="1" ht="27" customHeight="1" thickTop="1">
      <c r="A7" s="6" t="s">
        <v>122</v>
      </c>
      <c r="B7" s="7" t="s">
        <v>1</v>
      </c>
      <c r="C7" s="8" t="s">
        <v>127</v>
      </c>
      <c r="D7" s="8" t="s">
        <v>443</v>
      </c>
      <c r="E7" s="8" t="s">
        <v>444</v>
      </c>
      <c r="F7" s="10" t="s">
        <v>445</v>
      </c>
      <c r="G7" s="67"/>
    </row>
    <row r="8" spans="1:7" s="40" customFormat="1" ht="15" customHeight="1" thickBot="1">
      <c r="A8" s="101" t="s">
        <v>0</v>
      </c>
      <c r="B8" s="102" t="s">
        <v>2</v>
      </c>
      <c r="C8" s="103" t="s">
        <v>3</v>
      </c>
      <c r="D8" s="103" t="s">
        <v>4</v>
      </c>
      <c r="E8" s="103" t="s">
        <v>5</v>
      </c>
      <c r="F8" s="105" t="s">
        <v>328</v>
      </c>
      <c r="G8" s="67"/>
    </row>
    <row r="9" spans="1:7" s="40" customFormat="1" ht="15" customHeight="1" thickTop="1">
      <c r="A9" s="459" t="s">
        <v>6</v>
      </c>
      <c r="B9" s="460"/>
      <c r="C9" s="460"/>
      <c r="D9" s="460"/>
      <c r="E9" s="460"/>
      <c r="F9" s="461"/>
      <c r="G9" s="67"/>
    </row>
    <row r="10" spans="1:7" s="40" customFormat="1" ht="15" customHeight="1">
      <c r="A10" s="69" t="s">
        <v>97</v>
      </c>
      <c r="B10" s="70" t="s">
        <v>8</v>
      </c>
      <c r="C10" s="71">
        <f>SUM(C11:C12)</f>
        <v>105458</v>
      </c>
      <c r="D10" s="71">
        <f>SUM(D11:D12)</f>
        <v>105458</v>
      </c>
      <c r="E10" s="71">
        <f>SUM(E11:E12)</f>
        <v>105458</v>
      </c>
      <c r="F10" s="18">
        <f>E10/C10</f>
        <v>1</v>
      </c>
      <c r="G10" s="67"/>
    </row>
    <row r="11" spans="1:7" s="40" customFormat="1" ht="15" customHeight="1">
      <c r="A11" s="72"/>
      <c r="B11" s="73" t="s">
        <v>98</v>
      </c>
      <c r="C11" s="74">
        <v>45552</v>
      </c>
      <c r="D11" s="74">
        <v>45552</v>
      </c>
      <c r="E11" s="74">
        <v>45552</v>
      </c>
      <c r="F11" s="52">
        <f>E11/C11</f>
        <v>1</v>
      </c>
      <c r="G11" s="67"/>
    </row>
    <row r="12" spans="1:7" s="40" customFormat="1" ht="15" customHeight="1">
      <c r="A12" s="49"/>
      <c r="B12" s="76" t="s">
        <v>99</v>
      </c>
      <c r="C12" s="51">
        <f>SUM(C13:C16)</f>
        <v>59906</v>
      </c>
      <c r="D12" s="51">
        <f>SUM(D13:D16)</f>
        <v>59906</v>
      </c>
      <c r="E12" s="51">
        <f>SUM(E13:E16)</f>
        <v>59906</v>
      </c>
      <c r="F12" s="52">
        <f>E12/C12</f>
        <v>1</v>
      </c>
      <c r="G12" s="67"/>
    </row>
    <row r="13" spans="1:7" s="40" customFormat="1" ht="15" customHeight="1">
      <c r="A13" s="49"/>
      <c r="B13" s="76" t="s">
        <v>100</v>
      </c>
      <c r="C13" s="51"/>
      <c r="D13" s="51"/>
      <c r="E13" s="51"/>
      <c r="F13" s="52"/>
      <c r="G13" s="67"/>
    </row>
    <row r="14" spans="1:7" s="40" customFormat="1" ht="15" customHeight="1">
      <c r="A14" s="49"/>
      <c r="B14" s="76" t="s">
        <v>101</v>
      </c>
      <c r="C14" s="51">
        <v>58100</v>
      </c>
      <c r="D14" s="51">
        <v>58100</v>
      </c>
      <c r="E14" s="51">
        <v>58100</v>
      </c>
      <c r="F14" s="52"/>
      <c r="G14" s="67"/>
    </row>
    <row r="15" spans="1:7" s="40" customFormat="1" ht="15" customHeight="1">
      <c r="A15" s="49"/>
      <c r="B15" s="76" t="s">
        <v>102</v>
      </c>
      <c r="C15" s="51">
        <v>1600</v>
      </c>
      <c r="D15" s="51">
        <v>1600</v>
      </c>
      <c r="E15" s="51">
        <v>1600</v>
      </c>
      <c r="F15" s="52"/>
      <c r="G15" s="67"/>
    </row>
    <row r="16" spans="1:7" s="40" customFormat="1" ht="15" customHeight="1">
      <c r="A16" s="56"/>
      <c r="B16" s="77" t="s">
        <v>103</v>
      </c>
      <c r="C16" s="78">
        <v>206</v>
      </c>
      <c r="D16" s="78">
        <v>206</v>
      </c>
      <c r="E16" s="78">
        <v>206</v>
      </c>
      <c r="F16" s="52"/>
      <c r="G16" s="67"/>
    </row>
    <row r="17" spans="1:7" s="40" customFormat="1" ht="15" customHeight="1">
      <c r="A17" s="80" t="s">
        <v>104</v>
      </c>
      <c r="B17" s="81" t="s">
        <v>18</v>
      </c>
      <c r="C17" s="82">
        <f>SUM(C18)</f>
        <v>25098</v>
      </c>
      <c r="D17" s="82">
        <f>SUM(D18)</f>
        <v>41328</v>
      </c>
      <c r="E17" s="82">
        <f>SUM(E18)</f>
        <v>43640</v>
      </c>
      <c r="F17" s="18">
        <f>E17/C17</f>
        <v>1.7387839668499483</v>
      </c>
      <c r="G17" s="67"/>
    </row>
    <row r="18" spans="1:7" s="40" customFormat="1" ht="15" customHeight="1">
      <c r="A18" s="72"/>
      <c r="B18" s="73" t="s">
        <v>105</v>
      </c>
      <c r="C18" s="74">
        <f>SUM(C19:C32)</f>
        <v>25098</v>
      </c>
      <c r="D18" s="74">
        <f>SUM(D19:D32)</f>
        <v>41328</v>
      </c>
      <c r="E18" s="74">
        <f>SUM(E19:E32)</f>
        <v>43640</v>
      </c>
      <c r="F18" s="52">
        <f>E18/C18</f>
        <v>1.7387839668499483</v>
      </c>
      <c r="G18" s="67"/>
    </row>
    <row r="19" spans="1:7" s="40" customFormat="1" ht="15" customHeight="1">
      <c r="A19" s="49"/>
      <c r="B19" s="76" t="s">
        <v>106</v>
      </c>
      <c r="C19" s="51">
        <v>8610</v>
      </c>
      <c r="D19" s="51">
        <v>8610</v>
      </c>
      <c r="E19" s="51">
        <v>8610</v>
      </c>
      <c r="F19" s="52"/>
      <c r="G19" s="67"/>
    </row>
    <row r="20" spans="1:7" s="40" customFormat="1" ht="15" customHeight="1">
      <c r="A20" s="49"/>
      <c r="B20" s="76" t="s">
        <v>107</v>
      </c>
      <c r="C20" s="51">
        <v>3462</v>
      </c>
      <c r="D20" s="51">
        <v>3462</v>
      </c>
      <c r="E20" s="51">
        <v>4075</v>
      </c>
      <c r="F20" s="52"/>
      <c r="G20" s="67"/>
    </row>
    <row r="21" spans="1:7" s="40" customFormat="1" ht="15" customHeight="1">
      <c r="A21" s="49"/>
      <c r="B21" s="76" t="s">
        <v>108</v>
      </c>
      <c r="C21" s="51">
        <v>3000</v>
      </c>
      <c r="D21" s="51">
        <v>3000</v>
      </c>
      <c r="E21" s="51">
        <v>3000</v>
      </c>
      <c r="F21" s="52"/>
      <c r="G21" s="67"/>
    </row>
    <row r="22" spans="1:7" s="40" customFormat="1" ht="15" customHeight="1">
      <c r="A22" s="49"/>
      <c r="B22" s="76" t="s">
        <v>428</v>
      </c>
      <c r="C22" s="51"/>
      <c r="D22" s="51"/>
      <c r="E22" s="51">
        <v>372</v>
      </c>
      <c r="F22" s="52"/>
      <c r="G22" s="67"/>
    </row>
    <row r="23" spans="1:7" s="40" customFormat="1" ht="15" customHeight="1">
      <c r="A23" s="49"/>
      <c r="B23" s="76" t="s">
        <v>429</v>
      </c>
      <c r="C23" s="51">
        <v>1125</v>
      </c>
      <c r="D23" s="51">
        <v>1125</v>
      </c>
      <c r="E23" s="51">
        <v>1125</v>
      </c>
      <c r="F23" s="52"/>
      <c r="G23" s="67"/>
    </row>
    <row r="24" spans="1:7" s="40" customFormat="1" ht="15" customHeight="1">
      <c r="A24" s="49"/>
      <c r="B24" s="76" t="s">
        <v>430</v>
      </c>
      <c r="C24" s="51">
        <v>279</v>
      </c>
      <c r="D24" s="51">
        <v>279</v>
      </c>
      <c r="E24" s="51">
        <v>279</v>
      </c>
      <c r="F24" s="52"/>
      <c r="G24" s="67"/>
    </row>
    <row r="25" spans="1:7" s="40" customFormat="1" ht="22.5">
      <c r="A25" s="49"/>
      <c r="B25" s="183" t="s">
        <v>431</v>
      </c>
      <c r="C25" s="51">
        <v>7296</v>
      </c>
      <c r="D25" s="51">
        <v>7296</v>
      </c>
      <c r="E25" s="51">
        <v>7296</v>
      </c>
      <c r="F25" s="52"/>
      <c r="G25" s="67"/>
    </row>
    <row r="26" spans="1:7" s="40" customFormat="1" ht="15" customHeight="1">
      <c r="A26" s="49"/>
      <c r="B26" s="76" t="s">
        <v>432</v>
      </c>
      <c r="C26" s="51">
        <v>918</v>
      </c>
      <c r="D26" s="51">
        <v>918</v>
      </c>
      <c r="E26" s="51">
        <v>918</v>
      </c>
      <c r="F26" s="52"/>
      <c r="G26" s="67"/>
    </row>
    <row r="27" spans="1:7" s="40" customFormat="1" ht="15" customHeight="1">
      <c r="A27" s="49"/>
      <c r="B27" s="76" t="s">
        <v>433</v>
      </c>
      <c r="C27" s="51">
        <v>408</v>
      </c>
      <c r="D27" s="51">
        <v>408</v>
      </c>
      <c r="E27" s="51">
        <v>408</v>
      </c>
      <c r="F27" s="52"/>
      <c r="G27" s="67"/>
    </row>
    <row r="28" spans="1:7" s="40" customFormat="1" ht="15" customHeight="1">
      <c r="A28" s="49"/>
      <c r="B28" s="76" t="s">
        <v>434</v>
      </c>
      <c r="C28" s="51"/>
      <c r="D28" s="51">
        <v>805</v>
      </c>
      <c r="E28" s="51">
        <v>805</v>
      </c>
      <c r="F28" s="52"/>
      <c r="G28" s="67"/>
    </row>
    <row r="29" spans="1:7" s="40" customFormat="1" ht="15" customHeight="1">
      <c r="A29" s="49"/>
      <c r="B29" s="76" t="s">
        <v>435</v>
      </c>
      <c r="C29" s="51"/>
      <c r="D29" s="51">
        <v>15425</v>
      </c>
      <c r="E29" s="51">
        <v>15425</v>
      </c>
      <c r="F29" s="52"/>
      <c r="G29" s="67"/>
    </row>
    <row r="30" spans="1:7" s="40" customFormat="1" ht="15" customHeight="1">
      <c r="A30" s="49"/>
      <c r="B30" s="185" t="s">
        <v>436</v>
      </c>
      <c r="C30" s="51"/>
      <c r="D30" s="51"/>
      <c r="E30" s="51">
        <v>47</v>
      </c>
      <c r="F30" s="52"/>
      <c r="G30" s="67"/>
    </row>
    <row r="31" spans="1:7" s="40" customFormat="1" ht="15" customHeight="1">
      <c r="A31" s="49"/>
      <c r="B31" s="185" t="s">
        <v>437</v>
      </c>
      <c r="C31" s="51"/>
      <c r="D31" s="51"/>
      <c r="E31" s="51">
        <v>946</v>
      </c>
      <c r="F31" s="52"/>
      <c r="G31" s="67"/>
    </row>
    <row r="32" spans="1:7" s="40" customFormat="1" ht="15" customHeight="1">
      <c r="A32" s="56"/>
      <c r="B32" s="184" t="s">
        <v>438</v>
      </c>
      <c r="C32" s="78"/>
      <c r="D32" s="78"/>
      <c r="E32" s="78">
        <v>334</v>
      </c>
      <c r="F32" s="259"/>
      <c r="G32" s="67"/>
    </row>
    <row r="33" spans="1:7" s="40" customFormat="1" ht="15" customHeight="1">
      <c r="A33" s="186" t="s">
        <v>109</v>
      </c>
      <c r="B33" s="187" t="s">
        <v>22</v>
      </c>
      <c r="C33" s="188">
        <f>SUM(C34)</f>
        <v>9593</v>
      </c>
      <c r="D33" s="188">
        <f>SUM(D34)</f>
        <v>9593</v>
      </c>
      <c r="E33" s="188">
        <f>SUM(E34)</f>
        <v>9593</v>
      </c>
      <c r="F33" s="189">
        <f>E33/C33</f>
        <v>1</v>
      </c>
      <c r="G33" s="67"/>
    </row>
    <row r="34" spans="1:7" s="40" customFormat="1" ht="15" customHeight="1">
      <c r="A34" s="49"/>
      <c r="B34" s="76" t="s">
        <v>110</v>
      </c>
      <c r="C34" s="51">
        <v>9593</v>
      </c>
      <c r="D34" s="51">
        <v>9593</v>
      </c>
      <c r="E34" s="51">
        <v>9593</v>
      </c>
      <c r="F34" s="55"/>
      <c r="G34" s="67"/>
    </row>
    <row r="35" spans="1:7" s="40" customFormat="1" ht="15" customHeight="1">
      <c r="A35" s="49"/>
      <c r="B35" s="83" t="s">
        <v>111</v>
      </c>
      <c r="C35" s="84"/>
      <c r="D35" s="84"/>
      <c r="E35" s="84"/>
      <c r="F35" s="85"/>
      <c r="G35" s="67"/>
    </row>
    <row r="36" spans="1:7" s="40" customFormat="1" ht="15" customHeight="1">
      <c r="A36" s="53" t="s">
        <v>112</v>
      </c>
      <c r="B36" s="16" t="s">
        <v>113</v>
      </c>
      <c r="C36" s="17">
        <v>50</v>
      </c>
      <c r="D36" s="17">
        <v>50</v>
      </c>
      <c r="E36" s="17">
        <v>50</v>
      </c>
      <c r="F36" s="54">
        <f>E36/C36</f>
        <v>1</v>
      </c>
      <c r="G36" s="67"/>
    </row>
    <row r="37" spans="1:7" s="40" customFormat="1" ht="15" customHeight="1">
      <c r="A37" s="80" t="s">
        <v>114</v>
      </c>
      <c r="B37" s="81" t="s">
        <v>115</v>
      </c>
      <c r="C37" s="82"/>
      <c r="D37" s="82"/>
      <c r="E37" s="82"/>
      <c r="F37" s="86"/>
      <c r="G37" s="67"/>
    </row>
    <row r="38" spans="1:7" s="40" customFormat="1" ht="15" customHeight="1">
      <c r="A38" s="427" t="s">
        <v>32</v>
      </c>
      <c r="B38" s="428"/>
      <c r="C38" s="21">
        <f>C10+C17+C33+C36+C37</f>
        <v>140199</v>
      </c>
      <c r="D38" s="21">
        <f>D10+D17+D33+D36+D37</f>
        <v>156429</v>
      </c>
      <c r="E38" s="21">
        <f>E10+E17+E33+E36+E37</f>
        <v>158741</v>
      </c>
      <c r="F38" s="87">
        <f>E38/D38</f>
        <v>1.0147798681830096</v>
      </c>
      <c r="G38" s="67"/>
    </row>
    <row r="39" spans="1:7" s="40" customFormat="1" ht="15" customHeight="1">
      <c r="A39" s="72" t="s">
        <v>116</v>
      </c>
      <c r="B39" s="73" t="s">
        <v>117</v>
      </c>
      <c r="C39" s="74">
        <f>SUM(C40)</f>
        <v>63094</v>
      </c>
      <c r="D39" s="74">
        <f>SUM(D40)</f>
        <v>64341</v>
      </c>
      <c r="E39" s="74">
        <f>SUM(E40)</f>
        <v>77839</v>
      </c>
      <c r="F39" s="75">
        <f>E39/D39</f>
        <v>1.2097884708039974</v>
      </c>
      <c r="G39" s="67"/>
    </row>
    <row r="40" spans="1:7" s="40" customFormat="1" ht="15" customHeight="1">
      <c r="A40" s="56"/>
      <c r="B40" s="88" t="s">
        <v>118</v>
      </c>
      <c r="C40" s="89">
        <v>63094</v>
      </c>
      <c r="D40" s="89">
        <v>64341</v>
      </c>
      <c r="E40" s="89">
        <v>77839</v>
      </c>
      <c r="F40" s="90"/>
      <c r="G40" s="67"/>
    </row>
    <row r="41" spans="1:7" s="40" customFormat="1" ht="15" customHeight="1" thickBot="1">
      <c r="A41" s="110" t="s">
        <v>119</v>
      </c>
      <c r="B41" s="96" t="s">
        <v>120</v>
      </c>
      <c r="C41" s="99"/>
      <c r="D41" s="99"/>
      <c r="E41" s="99"/>
      <c r="F41" s="190"/>
      <c r="G41" s="67"/>
    </row>
    <row r="42" spans="1:7" s="40" customFormat="1" ht="15" customHeight="1" thickBot="1" thickTop="1">
      <c r="A42" s="455" t="s">
        <v>121</v>
      </c>
      <c r="B42" s="456"/>
      <c r="C42" s="64">
        <f>C41+C39+C38</f>
        <v>203293</v>
      </c>
      <c r="D42" s="64">
        <f>D41+D39+D38</f>
        <v>220770</v>
      </c>
      <c r="E42" s="64">
        <f>E41+E39+E38</f>
        <v>236580</v>
      </c>
      <c r="F42" s="65">
        <f>E42/D42</f>
        <v>1.071612990895502</v>
      </c>
      <c r="G42" s="67"/>
    </row>
    <row r="43" ht="12.75" thickTop="1"/>
  </sheetData>
  <sheetProtection/>
  <mergeCells count="7">
    <mergeCell ref="A38:B38"/>
    <mergeCell ref="A42:B42"/>
    <mergeCell ref="E6:F6"/>
    <mergeCell ref="A1:F1"/>
    <mergeCell ref="A2:F2"/>
    <mergeCell ref="A4:F4"/>
    <mergeCell ref="A9:F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6" width="9.7109375" style="0" customWidth="1"/>
  </cols>
  <sheetData>
    <row r="1" spans="1:6" s="40" customFormat="1" ht="15" customHeight="1">
      <c r="A1" s="436" t="s">
        <v>123</v>
      </c>
      <c r="B1" s="436"/>
      <c r="C1" s="436"/>
      <c r="D1" s="436"/>
      <c r="E1" s="436"/>
      <c r="F1" s="436"/>
    </row>
    <row r="2" spans="1:6" s="40" customFormat="1" ht="15" customHeight="1">
      <c r="A2" s="413" t="s">
        <v>512</v>
      </c>
      <c r="B2" s="413"/>
      <c r="C2" s="413"/>
      <c r="D2" s="413"/>
      <c r="E2" s="413"/>
      <c r="F2" s="413"/>
    </row>
    <row r="3" spans="1:6" s="40" customFormat="1" ht="15" customHeight="1">
      <c r="A3" s="41"/>
      <c r="B3" s="42"/>
      <c r="C3" s="42"/>
      <c r="D3" s="42"/>
      <c r="E3" s="42"/>
      <c r="F3" s="42"/>
    </row>
    <row r="4" spans="1:6" s="40" customFormat="1" ht="15" customHeight="1">
      <c r="A4" s="458" t="s">
        <v>125</v>
      </c>
      <c r="B4" s="458"/>
      <c r="C4" s="458"/>
      <c r="D4" s="458"/>
      <c r="E4" s="458"/>
      <c r="F4" s="458"/>
    </row>
    <row r="5" spans="1:6" s="40" customFormat="1" ht="15" customHeight="1">
      <c r="A5" s="458" t="s">
        <v>126</v>
      </c>
      <c r="B5" s="458"/>
      <c r="C5" s="458"/>
      <c r="D5" s="458"/>
      <c r="E5" s="458"/>
      <c r="F5" s="458"/>
    </row>
    <row r="6" spans="1:6" s="40" customFormat="1" ht="15" customHeight="1">
      <c r="A6" s="42"/>
      <c r="B6" s="43"/>
      <c r="C6" s="43"/>
      <c r="D6" s="43"/>
      <c r="E6" s="43"/>
      <c r="F6" s="43"/>
    </row>
    <row r="7" spans="1:6" s="40" customFormat="1" ht="15" customHeight="1" thickBot="1">
      <c r="A7" s="42"/>
      <c r="B7" s="42"/>
      <c r="C7" s="42"/>
      <c r="D7" s="42"/>
      <c r="E7" s="42"/>
      <c r="F7" s="44" t="s">
        <v>94</v>
      </c>
    </row>
    <row r="8" spans="1:6" s="40" customFormat="1" ht="27" customHeight="1" thickTop="1">
      <c r="A8" s="6" t="s">
        <v>135</v>
      </c>
      <c r="B8" s="45" t="s">
        <v>1</v>
      </c>
      <c r="C8" s="8" t="s">
        <v>127</v>
      </c>
      <c r="D8" s="8" t="s">
        <v>443</v>
      </c>
      <c r="E8" s="8" t="s">
        <v>444</v>
      </c>
      <c r="F8" s="10" t="s">
        <v>445</v>
      </c>
    </row>
    <row r="9" spans="1:6" s="40" customFormat="1" ht="15" customHeight="1" thickBot="1">
      <c r="A9" s="101" t="s">
        <v>0</v>
      </c>
      <c r="B9" s="368" t="s">
        <v>2</v>
      </c>
      <c r="C9" s="103" t="s">
        <v>3</v>
      </c>
      <c r="D9" s="103" t="s">
        <v>4</v>
      </c>
      <c r="E9" s="103" t="s">
        <v>5</v>
      </c>
      <c r="F9" s="105" t="s">
        <v>328</v>
      </c>
    </row>
    <row r="10" spans="1:6" s="40" customFormat="1" ht="15" customHeight="1" thickTop="1">
      <c r="A10" s="421" t="s">
        <v>45</v>
      </c>
      <c r="B10" s="422"/>
      <c r="C10" s="422"/>
      <c r="D10" s="422"/>
      <c r="E10" s="422"/>
      <c r="F10" s="423"/>
    </row>
    <row r="11" spans="1:6" s="40" customFormat="1" ht="15" customHeight="1">
      <c r="A11" s="49" t="s">
        <v>9</v>
      </c>
      <c r="B11" s="50" t="s">
        <v>65</v>
      </c>
      <c r="C11" s="51">
        <v>36869</v>
      </c>
      <c r="D11" s="51">
        <v>36869</v>
      </c>
      <c r="E11" s="51">
        <v>37314</v>
      </c>
      <c r="F11" s="52">
        <f>E11/C11</f>
        <v>1.012069760503404</v>
      </c>
    </row>
    <row r="12" spans="1:6" s="40" customFormat="1" ht="15" customHeight="1">
      <c r="A12" s="49" t="s">
        <v>11</v>
      </c>
      <c r="B12" s="50" t="s">
        <v>66</v>
      </c>
      <c r="C12" s="51">
        <v>9931</v>
      </c>
      <c r="D12" s="51">
        <v>9931</v>
      </c>
      <c r="E12" s="51">
        <v>9931</v>
      </c>
      <c r="F12" s="52">
        <f>E12/C12</f>
        <v>1</v>
      </c>
    </row>
    <row r="13" spans="1:6" s="40" customFormat="1" ht="15" customHeight="1">
      <c r="A13" s="49" t="s">
        <v>67</v>
      </c>
      <c r="B13" s="50" t="s">
        <v>68</v>
      </c>
      <c r="C13" s="51">
        <v>83642</v>
      </c>
      <c r="D13" s="51">
        <v>83642</v>
      </c>
      <c r="E13" s="51">
        <v>83642</v>
      </c>
      <c r="F13" s="52">
        <f aca="true" t="shared" si="0" ref="F13:F18">E13/C13</f>
        <v>1</v>
      </c>
    </row>
    <row r="14" spans="1:6" s="40" customFormat="1" ht="15" customHeight="1">
      <c r="A14" s="49" t="s">
        <v>69</v>
      </c>
      <c r="B14" s="50" t="s">
        <v>128</v>
      </c>
      <c r="C14" s="51">
        <v>7680</v>
      </c>
      <c r="D14" s="51">
        <v>7680</v>
      </c>
      <c r="E14" s="51">
        <v>7680</v>
      </c>
      <c r="F14" s="52">
        <f t="shared" si="0"/>
        <v>1</v>
      </c>
    </row>
    <row r="15" spans="1:6" s="40" customFormat="1" ht="15" customHeight="1">
      <c r="A15" s="49" t="s">
        <v>71</v>
      </c>
      <c r="B15" s="50" t="s">
        <v>129</v>
      </c>
      <c r="C15" s="51">
        <v>18477</v>
      </c>
      <c r="D15" s="51">
        <v>18477</v>
      </c>
      <c r="E15" s="51">
        <v>18477</v>
      </c>
      <c r="F15" s="52">
        <f t="shared" si="0"/>
        <v>1</v>
      </c>
    </row>
    <row r="16" spans="1:6" s="40" customFormat="1" ht="15" customHeight="1">
      <c r="A16" s="49" t="s">
        <v>74</v>
      </c>
      <c r="B16" s="50" t="s">
        <v>130</v>
      </c>
      <c r="C16" s="51">
        <v>9850</v>
      </c>
      <c r="D16" s="51">
        <v>9850</v>
      </c>
      <c r="E16" s="51">
        <v>9850</v>
      </c>
      <c r="F16" s="52">
        <f t="shared" si="0"/>
        <v>1</v>
      </c>
    </row>
    <row r="17" spans="1:6" s="40" customFormat="1" ht="15" customHeight="1">
      <c r="A17" s="464" t="s">
        <v>131</v>
      </c>
      <c r="B17" s="465"/>
      <c r="C17" s="17">
        <f>SUM(C11:C16)</f>
        <v>166449</v>
      </c>
      <c r="D17" s="17">
        <f>SUM(D11:D16)</f>
        <v>166449</v>
      </c>
      <c r="E17" s="17">
        <f>SUM(E11:E16)</f>
        <v>166894</v>
      </c>
      <c r="F17" s="54">
        <f t="shared" si="0"/>
        <v>1.0026734915800035</v>
      </c>
    </row>
    <row r="18" spans="1:6" s="40" customFormat="1" ht="15" customHeight="1">
      <c r="A18" s="49" t="s">
        <v>74</v>
      </c>
      <c r="B18" s="50" t="s">
        <v>50</v>
      </c>
      <c r="C18" s="51">
        <v>36844</v>
      </c>
      <c r="D18" s="51">
        <v>54321</v>
      </c>
      <c r="E18" s="51">
        <v>51686</v>
      </c>
      <c r="F18" s="52">
        <f t="shared" si="0"/>
        <v>1.4028335685593312</v>
      </c>
    </row>
    <row r="19" spans="1:6" s="40" customFormat="1" ht="15" customHeight="1">
      <c r="A19" s="49" t="s">
        <v>77</v>
      </c>
      <c r="B19" s="50" t="s">
        <v>51</v>
      </c>
      <c r="C19" s="51"/>
      <c r="D19" s="51"/>
      <c r="E19" s="51">
        <v>18000</v>
      </c>
      <c r="F19" s="52"/>
    </row>
    <row r="20" spans="1:6" s="40" customFormat="1" ht="15" customHeight="1">
      <c r="A20" s="56"/>
      <c r="B20" s="57" t="s">
        <v>133</v>
      </c>
      <c r="C20" s="58"/>
      <c r="D20" s="58"/>
      <c r="E20" s="58"/>
      <c r="F20" s="59"/>
    </row>
    <row r="21" spans="1:6" s="40" customFormat="1" ht="15" customHeight="1" thickBot="1">
      <c r="A21" s="60" t="s">
        <v>132</v>
      </c>
      <c r="B21" s="61" t="s">
        <v>136</v>
      </c>
      <c r="C21" s="62">
        <v>28</v>
      </c>
      <c r="D21" s="62">
        <v>28</v>
      </c>
      <c r="E21" s="62">
        <v>28</v>
      </c>
      <c r="F21" s="63"/>
    </row>
    <row r="22" spans="1:6" s="40" customFormat="1" ht="15" customHeight="1" thickBot="1" thickTop="1">
      <c r="A22" s="462" t="s">
        <v>134</v>
      </c>
      <c r="B22" s="463"/>
      <c r="C22" s="64">
        <f>SUM(C17:C19)</f>
        <v>203293</v>
      </c>
      <c r="D22" s="64">
        <f>SUM(D17:D19)</f>
        <v>220770</v>
      </c>
      <c r="E22" s="64">
        <f>SUM(E17:E19)</f>
        <v>236580</v>
      </c>
      <c r="F22" s="65">
        <f>E22/C22</f>
        <v>1.1637390367597507</v>
      </c>
    </row>
    <row r="23" ht="12.75" thickTop="1"/>
  </sheetData>
  <sheetProtection/>
  <mergeCells count="7">
    <mergeCell ref="A10:F10"/>
    <mergeCell ref="A22:B22"/>
    <mergeCell ref="A17:B17"/>
    <mergeCell ref="A1:F1"/>
    <mergeCell ref="A2:F2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6" width="10.7109375" style="0" customWidth="1"/>
  </cols>
  <sheetData>
    <row r="1" spans="1:6" s="40" customFormat="1" ht="15" customHeight="1">
      <c r="A1" s="436" t="s">
        <v>124</v>
      </c>
      <c r="B1" s="436"/>
      <c r="C1" s="436"/>
      <c r="D1" s="436"/>
      <c r="E1" s="436"/>
      <c r="F1" s="436"/>
    </row>
    <row r="2" spans="1:6" s="40" customFormat="1" ht="15" customHeight="1">
      <c r="A2" s="413" t="s">
        <v>512</v>
      </c>
      <c r="B2" s="413"/>
      <c r="C2" s="413"/>
      <c r="D2" s="413"/>
      <c r="E2" s="413"/>
      <c r="F2" s="413"/>
    </row>
    <row r="3" spans="1:6" s="40" customFormat="1" ht="15" customHeight="1">
      <c r="A3" s="41"/>
      <c r="B3" s="42"/>
      <c r="C3" s="42"/>
      <c r="D3" s="42"/>
      <c r="E3" s="42"/>
      <c r="F3" s="42"/>
    </row>
    <row r="4" spans="1:6" s="40" customFormat="1" ht="15" customHeight="1">
      <c r="A4" s="435" t="s">
        <v>137</v>
      </c>
      <c r="B4" s="435"/>
      <c r="C4" s="435"/>
      <c r="D4" s="435"/>
      <c r="E4" s="435"/>
      <c r="F4" s="435"/>
    </row>
    <row r="5" spans="1:6" s="40" customFormat="1" ht="15" customHeight="1">
      <c r="A5" s="435" t="s">
        <v>138</v>
      </c>
      <c r="B5" s="435"/>
      <c r="C5" s="435"/>
      <c r="D5" s="435"/>
      <c r="E5" s="435"/>
      <c r="F5" s="435"/>
    </row>
    <row r="6" spans="1:6" s="40" customFormat="1" ht="15" customHeight="1">
      <c r="A6" s="42"/>
      <c r="B6" s="42"/>
      <c r="C6" s="42"/>
      <c r="D6" s="42"/>
      <c r="E6" s="42"/>
      <c r="F6" s="42"/>
    </row>
    <row r="7" spans="1:6" s="40" customFormat="1" ht="15" customHeight="1" thickBot="1">
      <c r="A7" s="41"/>
      <c r="B7" s="41"/>
      <c r="C7" s="41"/>
      <c r="D7" s="41"/>
      <c r="E7" s="100"/>
      <c r="F7" s="44" t="s">
        <v>94</v>
      </c>
    </row>
    <row r="8" spans="1:6" s="40" customFormat="1" ht="27" customHeight="1" thickTop="1">
      <c r="A8" s="6" t="s">
        <v>62</v>
      </c>
      <c r="B8" s="7" t="s">
        <v>1</v>
      </c>
      <c r="C8" s="8" t="s">
        <v>127</v>
      </c>
      <c r="D8" s="8" t="s">
        <v>443</v>
      </c>
      <c r="E8" s="8" t="s">
        <v>444</v>
      </c>
      <c r="F8" s="10" t="s">
        <v>445</v>
      </c>
    </row>
    <row r="9" spans="1:6" s="40" customFormat="1" ht="15" customHeight="1" thickBot="1">
      <c r="A9" s="60" t="s">
        <v>0</v>
      </c>
      <c r="B9" s="102" t="s">
        <v>2</v>
      </c>
      <c r="C9" s="103" t="s">
        <v>3</v>
      </c>
      <c r="D9" s="103" t="s">
        <v>4</v>
      </c>
      <c r="E9" s="103" t="s">
        <v>5</v>
      </c>
      <c r="F9" s="105" t="s">
        <v>328</v>
      </c>
    </row>
    <row r="10" spans="1:6" s="40" customFormat="1" ht="15" customHeight="1" thickTop="1">
      <c r="A10" s="56" t="s">
        <v>9</v>
      </c>
      <c r="B10" s="77" t="s">
        <v>143</v>
      </c>
      <c r="C10" s="78">
        <v>10500</v>
      </c>
      <c r="D10" s="78">
        <v>10500</v>
      </c>
      <c r="E10" s="78">
        <v>10500</v>
      </c>
      <c r="F10" s="259">
        <f>E10/C10</f>
        <v>1</v>
      </c>
    </row>
    <row r="11" spans="1:6" s="40" customFormat="1" ht="15" customHeight="1">
      <c r="A11" s="49" t="s">
        <v>11</v>
      </c>
      <c r="B11" s="76" t="s">
        <v>144</v>
      </c>
      <c r="C11" s="51">
        <v>56699</v>
      </c>
      <c r="D11" s="51">
        <v>56699</v>
      </c>
      <c r="E11" s="51">
        <v>61699</v>
      </c>
      <c r="F11" s="52">
        <f>E11/C11</f>
        <v>1.088184976807351</v>
      </c>
    </row>
    <row r="12" spans="1:6" s="40" customFormat="1" ht="15" customHeight="1">
      <c r="A12" s="14" t="s">
        <v>67</v>
      </c>
      <c r="B12" s="20" t="s">
        <v>145</v>
      </c>
      <c r="C12" s="97"/>
      <c r="D12" s="97"/>
      <c r="E12" s="97"/>
      <c r="F12" s="94"/>
    </row>
    <row r="13" spans="1:6" s="40" customFormat="1" ht="15" customHeight="1">
      <c r="A13" s="49" t="s">
        <v>69</v>
      </c>
      <c r="B13" s="76" t="s">
        <v>146</v>
      </c>
      <c r="C13" s="98"/>
      <c r="D13" s="98"/>
      <c r="E13" s="98"/>
      <c r="F13" s="95"/>
    </row>
    <row r="14" spans="1:6" s="40" customFormat="1" ht="15" customHeight="1">
      <c r="A14" s="14" t="s">
        <v>71</v>
      </c>
      <c r="B14" s="20" t="s">
        <v>84</v>
      </c>
      <c r="C14" s="21"/>
      <c r="D14" s="21"/>
      <c r="E14" s="21"/>
      <c r="F14" s="215"/>
    </row>
    <row r="15" spans="1:6" s="40" customFormat="1" ht="15" customHeight="1" thickBot="1">
      <c r="A15" s="14" t="s">
        <v>74</v>
      </c>
      <c r="B15" s="20" t="s">
        <v>51</v>
      </c>
      <c r="C15" s="173">
        <v>18000</v>
      </c>
      <c r="D15" s="173">
        <v>18000</v>
      </c>
      <c r="E15" s="173"/>
      <c r="F15" s="214"/>
    </row>
    <row r="16" spans="1:6" s="40" customFormat="1" ht="15" customHeight="1" thickBot="1" thickTop="1">
      <c r="A16" s="462" t="s">
        <v>148</v>
      </c>
      <c r="B16" s="463"/>
      <c r="C16" s="213">
        <f>SUM(C10:C15)</f>
        <v>85199</v>
      </c>
      <c r="D16" s="213">
        <f>SUM(D10:D15)</f>
        <v>85199</v>
      </c>
      <c r="E16" s="64">
        <f>SUM(E10:E14)</f>
        <v>72199</v>
      </c>
      <c r="F16" s="65">
        <f>E16/C16</f>
        <v>0.8474160494841488</v>
      </c>
    </row>
    <row r="17" ht="12.75" thickTop="1"/>
  </sheetData>
  <sheetProtection/>
  <mergeCells count="5">
    <mergeCell ref="A16:B16"/>
    <mergeCell ref="A1:F1"/>
    <mergeCell ref="A2:F2"/>
    <mergeCell ref="A5:F5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.7109375" style="0" customWidth="1"/>
    <col min="2" max="2" width="35.28125" style="0" bestFit="1" customWidth="1"/>
    <col min="3" max="10" width="7.7109375" style="0" customWidth="1"/>
  </cols>
  <sheetData>
    <row r="1" spans="1:10" s="42" customFormat="1" ht="11.25">
      <c r="A1" s="436" t="s">
        <v>244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42" customFormat="1" ht="11.25">
      <c r="A2" s="413" t="s">
        <v>512</v>
      </c>
      <c r="B2" s="413"/>
      <c r="C2" s="413"/>
      <c r="D2" s="413"/>
      <c r="E2" s="413"/>
      <c r="F2" s="413"/>
      <c r="G2" s="413"/>
      <c r="H2" s="413"/>
      <c r="I2" s="413"/>
      <c r="J2" s="413"/>
    </row>
    <row r="3" s="42" customFormat="1" ht="11.25">
      <c r="A3" s="41"/>
    </row>
    <row r="4" spans="1:10" s="42" customFormat="1" ht="11.25">
      <c r="A4" s="435" t="s">
        <v>149</v>
      </c>
      <c r="B4" s="435"/>
      <c r="C4" s="435"/>
      <c r="D4" s="435"/>
      <c r="E4" s="435"/>
      <c r="F4" s="435"/>
      <c r="G4" s="435"/>
      <c r="H4" s="435"/>
      <c r="I4" s="435"/>
      <c r="J4" s="435"/>
    </row>
    <row r="5" s="42" customFormat="1" ht="12" thickBot="1">
      <c r="J5" s="38" t="s">
        <v>94</v>
      </c>
    </row>
    <row r="6" spans="1:10" s="42" customFormat="1" ht="46.5" thickTop="1">
      <c r="A6" s="6" t="s">
        <v>240</v>
      </c>
      <c r="B6" s="216" t="s">
        <v>150</v>
      </c>
      <c r="C6" s="6" t="s">
        <v>447</v>
      </c>
      <c r="D6" s="216" t="s">
        <v>448</v>
      </c>
      <c r="E6" s="8" t="s">
        <v>449</v>
      </c>
      <c r="F6" s="10" t="s">
        <v>510</v>
      </c>
      <c r="G6" s="164" t="s">
        <v>452</v>
      </c>
      <c r="H6" s="9" t="s">
        <v>450</v>
      </c>
      <c r="I6" s="10" t="s">
        <v>451</v>
      </c>
      <c r="J6" s="46" t="s">
        <v>510</v>
      </c>
    </row>
    <row r="7" spans="1:10" s="42" customFormat="1" ht="12" thickBot="1">
      <c r="A7" s="101" t="s">
        <v>147</v>
      </c>
      <c r="B7" s="217" t="s">
        <v>139</v>
      </c>
      <c r="C7" s="101" t="s">
        <v>140</v>
      </c>
      <c r="D7" s="103" t="s">
        <v>141</v>
      </c>
      <c r="E7" s="103" t="s">
        <v>142</v>
      </c>
      <c r="F7" s="105" t="s">
        <v>243</v>
      </c>
      <c r="G7" s="165" t="s">
        <v>151</v>
      </c>
      <c r="H7" s="220" t="s">
        <v>152</v>
      </c>
      <c r="I7" s="105" t="s">
        <v>453</v>
      </c>
      <c r="J7" s="104" t="s">
        <v>454</v>
      </c>
    </row>
    <row r="8" spans="1:10" s="42" customFormat="1" ht="12.75" customHeight="1" thickTop="1">
      <c r="A8" s="11" t="s">
        <v>9</v>
      </c>
      <c r="B8" s="240" t="s">
        <v>153</v>
      </c>
      <c r="C8" s="226">
        <v>6350</v>
      </c>
      <c r="D8" s="112">
        <v>6350</v>
      </c>
      <c r="E8" s="112">
        <v>6350</v>
      </c>
      <c r="F8" s="305">
        <f>E8/C8</f>
        <v>1</v>
      </c>
      <c r="G8" s="233">
        <v>1350</v>
      </c>
      <c r="H8" s="221">
        <v>1350</v>
      </c>
      <c r="I8" s="397">
        <v>1350</v>
      </c>
      <c r="J8" s="392">
        <f aca="true" t="shared" si="0" ref="J8:J54">I8/G8</f>
        <v>1</v>
      </c>
    </row>
    <row r="9" spans="1:10" s="42" customFormat="1" ht="12.75" customHeight="1">
      <c r="A9" s="111" t="s">
        <v>11</v>
      </c>
      <c r="B9" s="241" t="s">
        <v>154</v>
      </c>
      <c r="C9" s="227"/>
      <c r="D9" s="113"/>
      <c r="E9" s="113"/>
      <c r="F9" s="114"/>
      <c r="G9" s="234">
        <v>3175</v>
      </c>
      <c r="H9" s="222">
        <v>3175</v>
      </c>
      <c r="I9" s="398">
        <v>3175</v>
      </c>
      <c r="J9" s="392">
        <f t="shared" si="0"/>
        <v>1</v>
      </c>
    </row>
    <row r="10" spans="1:10" s="42" customFormat="1" ht="12.75" customHeight="1">
      <c r="A10" s="111" t="s">
        <v>67</v>
      </c>
      <c r="B10" s="241" t="s">
        <v>155</v>
      </c>
      <c r="C10" s="227"/>
      <c r="D10" s="113"/>
      <c r="E10" s="113"/>
      <c r="F10" s="114"/>
      <c r="G10" s="234">
        <v>20635</v>
      </c>
      <c r="H10" s="222">
        <v>20635</v>
      </c>
      <c r="I10" s="398">
        <v>20635</v>
      </c>
      <c r="J10" s="392">
        <f t="shared" si="0"/>
        <v>1</v>
      </c>
    </row>
    <row r="11" spans="1:10" s="42" customFormat="1" ht="12.75" customHeight="1">
      <c r="A11" s="111" t="s">
        <v>69</v>
      </c>
      <c r="B11" s="241" t="s">
        <v>156</v>
      </c>
      <c r="C11" s="227">
        <v>236</v>
      </c>
      <c r="D11" s="113">
        <v>236</v>
      </c>
      <c r="E11" s="113">
        <v>236</v>
      </c>
      <c r="F11" s="306">
        <f>E11/C11</f>
        <v>1</v>
      </c>
      <c r="G11" s="234">
        <v>356</v>
      </c>
      <c r="H11" s="222">
        <v>356</v>
      </c>
      <c r="I11" s="398">
        <v>356</v>
      </c>
      <c r="J11" s="392">
        <f t="shared" si="0"/>
        <v>1</v>
      </c>
    </row>
    <row r="12" spans="1:10" s="42" customFormat="1" ht="12.75" customHeight="1">
      <c r="A12" s="111" t="s">
        <v>71</v>
      </c>
      <c r="B12" s="241" t="s">
        <v>157</v>
      </c>
      <c r="C12" s="227">
        <v>1309</v>
      </c>
      <c r="D12" s="113">
        <v>1309</v>
      </c>
      <c r="E12" s="113">
        <v>1309</v>
      </c>
      <c r="F12" s="306">
        <f>E12/C12</f>
        <v>1</v>
      </c>
      <c r="G12" s="234">
        <v>1378</v>
      </c>
      <c r="H12" s="222">
        <v>1378</v>
      </c>
      <c r="I12" s="398">
        <v>1378</v>
      </c>
      <c r="J12" s="392">
        <f t="shared" si="0"/>
        <v>1</v>
      </c>
    </row>
    <row r="13" spans="1:10" s="42" customFormat="1" ht="12.75" customHeight="1">
      <c r="A13" s="111" t="s">
        <v>74</v>
      </c>
      <c r="B13" s="241" t="s">
        <v>158</v>
      </c>
      <c r="C13" s="227"/>
      <c r="D13" s="113"/>
      <c r="E13" s="113"/>
      <c r="F13" s="306"/>
      <c r="G13" s="234">
        <v>572</v>
      </c>
      <c r="H13" s="222">
        <v>572</v>
      </c>
      <c r="I13" s="398">
        <v>572</v>
      </c>
      <c r="J13" s="392">
        <f t="shared" si="0"/>
        <v>1</v>
      </c>
    </row>
    <row r="14" spans="1:10" s="42" customFormat="1" ht="12.75" customHeight="1">
      <c r="A14" s="111" t="s">
        <v>77</v>
      </c>
      <c r="B14" s="241" t="s">
        <v>159</v>
      </c>
      <c r="C14" s="227"/>
      <c r="D14" s="113"/>
      <c r="E14" s="113"/>
      <c r="F14" s="306"/>
      <c r="G14" s="234">
        <v>190</v>
      </c>
      <c r="H14" s="222">
        <v>190</v>
      </c>
      <c r="I14" s="398">
        <v>190</v>
      </c>
      <c r="J14" s="392">
        <f t="shared" si="0"/>
        <v>1</v>
      </c>
    </row>
    <row r="15" spans="1:10" s="42" customFormat="1" ht="12.75" customHeight="1">
      <c r="A15" s="111" t="s">
        <v>132</v>
      </c>
      <c r="B15" s="241" t="s">
        <v>160</v>
      </c>
      <c r="C15" s="227"/>
      <c r="D15" s="113"/>
      <c r="E15" s="113"/>
      <c r="F15" s="306"/>
      <c r="G15" s="234">
        <v>2500</v>
      </c>
      <c r="H15" s="222">
        <v>2500</v>
      </c>
      <c r="I15" s="398">
        <v>2500</v>
      </c>
      <c r="J15" s="392">
        <f t="shared" si="0"/>
        <v>1</v>
      </c>
    </row>
    <row r="16" spans="1:10" s="42" customFormat="1" ht="12.75" customHeight="1">
      <c r="A16" s="111" t="s">
        <v>161</v>
      </c>
      <c r="B16" s="241" t="s">
        <v>241</v>
      </c>
      <c r="C16" s="227">
        <v>193</v>
      </c>
      <c r="D16" s="113">
        <v>193</v>
      </c>
      <c r="E16" s="113">
        <v>193</v>
      </c>
      <c r="F16" s="306">
        <f>E16/C16</f>
        <v>1</v>
      </c>
      <c r="G16" s="234">
        <v>64</v>
      </c>
      <c r="H16" s="222">
        <v>64</v>
      </c>
      <c r="I16" s="398">
        <v>64</v>
      </c>
      <c r="J16" s="392">
        <f t="shared" si="0"/>
        <v>1</v>
      </c>
    </row>
    <row r="17" spans="1:10" s="42" customFormat="1" ht="12.75" customHeight="1">
      <c r="A17" s="111" t="s">
        <v>162</v>
      </c>
      <c r="B17" s="241" t="s">
        <v>242</v>
      </c>
      <c r="C17" s="227">
        <v>6032</v>
      </c>
      <c r="D17" s="113">
        <v>6032</v>
      </c>
      <c r="E17" s="113">
        <v>6032</v>
      </c>
      <c r="F17" s="306">
        <f>E17/C17</f>
        <v>1</v>
      </c>
      <c r="G17" s="234">
        <v>33166</v>
      </c>
      <c r="H17" s="222">
        <v>33166</v>
      </c>
      <c r="I17" s="398">
        <v>33166</v>
      </c>
      <c r="J17" s="392">
        <f t="shared" si="0"/>
        <v>1</v>
      </c>
    </row>
    <row r="18" spans="1:10" s="42" customFormat="1" ht="12.75" customHeight="1">
      <c r="A18" s="111" t="s">
        <v>163</v>
      </c>
      <c r="B18" s="241" t="s">
        <v>164</v>
      </c>
      <c r="C18" s="227"/>
      <c r="D18" s="113"/>
      <c r="E18" s="113"/>
      <c r="F18" s="306"/>
      <c r="G18" s="234">
        <v>19003</v>
      </c>
      <c r="H18" s="222">
        <v>19003</v>
      </c>
      <c r="I18" s="398">
        <v>19186</v>
      </c>
      <c r="J18" s="392">
        <f t="shared" si="0"/>
        <v>1.0096300584118296</v>
      </c>
    </row>
    <row r="19" spans="1:10" s="42" customFormat="1" ht="12.75" customHeight="1">
      <c r="A19" s="111" t="s">
        <v>165</v>
      </c>
      <c r="B19" s="241" t="s">
        <v>166</v>
      </c>
      <c r="C19" s="227"/>
      <c r="D19" s="113"/>
      <c r="E19" s="113"/>
      <c r="F19" s="306"/>
      <c r="G19" s="234">
        <v>20393</v>
      </c>
      <c r="H19" s="222">
        <v>20393</v>
      </c>
      <c r="I19" s="398">
        <v>20393</v>
      </c>
      <c r="J19" s="392">
        <f t="shared" si="0"/>
        <v>1</v>
      </c>
    </row>
    <row r="20" spans="1:10" s="42" customFormat="1" ht="12.75" customHeight="1">
      <c r="A20" s="111" t="s">
        <v>167</v>
      </c>
      <c r="B20" s="241" t="s">
        <v>168</v>
      </c>
      <c r="C20" s="227">
        <v>15302</v>
      </c>
      <c r="D20" s="113">
        <v>15302</v>
      </c>
      <c r="E20" s="113">
        <v>15302</v>
      </c>
      <c r="F20" s="306">
        <f>E20/C20</f>
        <v>1</v>
      </c>
      <c r="G20" s="234">
        <v>14655</v>
      </c>
      <c r="H20" s="222">
        <v>14655</v>
      </c>
      <c r="I20" s="398">
        <v>19655</v>
      </c>
      <c r="J20" s="392">
        <f t="shared" si="0"/>
        <v>1.341180484476288</v>
      </c>
    </row>
    <row r="21" spans="1:10" s="42" customFormat="1" ht="12.75" customHeight="1">
      <c r="A21" s="111" t="s">
        <v>169</v>
      </c>
      <c r="B21" s="241" t="s">
        <v>170</v>
      </c>
      <c r="C21" s="227"/>
      <c r="D21" s="113"/>
      <c r="E21" s="113"/>
      <c r="F21" s="306"/>
      <c r="G21" s="234">
        <v>127</v>
      </c>
      <c r="H21" s="222">
        <v>127</v>
      </c>
      <c r="I21" s="398">
        <v>127</v>
      </c>
      <c r="J21" s="392">
        <f t="shared" si="0"/>
        <v>1</v>
      </c>
    </row>
    <row r="22" spans="1:10" s="42" customFormat="1" ht="12.75" customHeight="1">
      <c r="A22" s="111" t="s">
        <v>171</v>
      </c>
      <c r="B22" s="241" t="s">
        <v>172</v>
      </c>
      <c r="C22" s="227"/>
      <c r="D22" s="113"/>
      <c r="E22" s="113"/>
      <c r="F22" s="306"/>
      <c r="G22" s="234">
        <v>6261</v>
      </c>
      <c r="H22" s="222">
        <v>6261</v>
      </c>
      <c r="I22" s="398">
        <v>6261</v>
      </c>
      <c r="J22" s="392">
        <f t="shared" si="0"/>
        <v>1</v>
      </c>
    </row>
    <row r="23" spans="1:10" s="42" customFormat="1" ht="12.75" customHeight="1">
      <c r="A23" s="111">
        <v>16</v>
      </c>
      <c r="B23" s="241" t="s">
        <v>173</v>
      </c>
      <c r="C23" s="227">
        <v>4300</v>
      </c>
      <c r="D23" s="113">
        <v>4300</v>
      </c>
      <c r="E23" s="113">
        <v>4300</v>
      </c>
      <c r="F23" s="306">
        <f>E23/C23</f>
        <v>1</v>
      </c>
      <c r="G23" s="234"/>
      <c r="H23" s="222"/>
      <c r="I23" s="398"/>
      <c r="J23" s="392"/>
    </row>
    <row r="24" spans="1:10" s="42" customFormat="1" ht="12.75" customHeight="1">
      <c r="A24" s="111" t="s">
        <v>174</v>
      </c>
      <c r="B24" s="241" t="s">
        <v>175</v>
      </c>
      <c r="C24" s="227"/>
      <c r="D24" s="113"/>
      <c r="E24" s="113"/>
      <c r="F24" s="306"/>
      <c r="G24" s="234">
        <v>4810</v>
      </c>
      <c r="H24" s="222">
        <v>4810</v>
      </c>
      <c r="I24" s="398">
        <v>4810</v>
      </c>
      <c r="J24" s="392">
        <f t="shared" si="0"/>
        <v>1</v>
      </c>
    </row>
    <row r="25" spans="1:10" s="42" customFormat="1" ht="12.75" customHeight="1">
      <c r="A25" s="111" t="s">
        <v>176</v>
      </c>
      <c r="B25" s="241" t="s">
        <v>177</v>
      </c>
      <c r="C25" s="227">
        <v>85004</v>
      </c>
      <c r="D25" s="113">
        <v>101234</v>
      </c>
      <c r="E25" s="113">
        <v>104044</v>
      </c>
      <c r="F25" s="306">
        <f>E25/C25</f>
        <v>1.2239894593195615</v>
      </c>
      <c r="G25" s="234"/>
      <c r="H25" s="222"/>
      <c r="I25" s="398"/>
      <c r="J25" s="392"/>
    </row>
    <row r="26" spans="1:10" s="42" customFormat="1" ht="12.75" customHeight="1">
      <c r="A26" s="111" t="s">
        <v>178</v>
      </c>
      <c r="B26" s="241" t="s">
        <v>179</v>
      </c>
      <c r="C26" s="227"/>
      <c r="D26" s="113"/>
      <c r="E26" s="113"/>
      <c r="F26" s="306"/>
      <c r="G26" s="234">
        <v>16107</v>
      </c>
      <c r="H26" s="222">
        <v>16107</v>
      </c>
      <c r="I26" s="398">
        <v>16107</v>
      </c>
      <c r="J26" s="392">
        <f t="shared" si="0"/>
        <v>1</v>
      </c>
    </row>
    <row r="27" spans="1:10" s="42" customFormat="1" ht="12.75" customHeight="1">
      <c r="A27" s="111" t="s">
        <v>180</v>
      </c>
      <c r="B27" s="241" t="s">
        <v>181</v>
      </c>
      <c r="C27" s="227"/>
      <c r="D27" s="113"/>
      <c r="E27" s="113"/>
      <c r="F27" s="306"/>
      <c r="G27" s="234">
        <v>731</v>
      </c>
      <c r="H27" s="222">
        <v>731</v>
      </c>
      <c r="I27" s="398">
        <v>731</v>
      </c>
      <c r="J27" s="392">
        <f t="shared" si="0"/>
        <v>1</v>
      </c>
    </row>
    <row r="28" spans="1:10" s="42" customFormat="1" ht="12.75" customHeight="1">
      <c r="A28" s="111" t="s">
        <v>182</v>
      </c>
      <c r="B28" s="241" t="s">
        <v>183</v>
      </c>
      <c r="C28" s="227"/>
      <c r="D28" s="113"/>
      <c r="E28" s="113"/>
      <c r="F28" s="306"/>
      <c r="G28" s="234">
        <v>267</v>
      </c>
      <c r="H28" s="222">
        <v>267</v>
      </c>
      <c r="I28" s="398">
        <v>267</v>
      </c>
      <c r="J28" s="392">
        <f t="shared" si="0"/>
        <v>1</v>
      </c>
    </row>
    <row r="29" spans="1:10" s="42" customFormat="1" ht="12.75" customHeight="1">
      <c r="A29" s="111" t="s">
        <v>184</v>
      </c>
      <c r="B29" s="241" t="s">
        <v>185</v>
      </c>
      <c r="C29" s="227"/>
      <c r="D29" s="113"/>
      <c r="E29" s="113"/>
      <c r="F29" s="306"/>
      <c r="G29" s="234">
        <v>500</v>
      </c>
      <c r="H29" s="222">
        <v>500</v>
      </c>
      <c r="I29" s="398">
        <v>500</v>
      </c>
      <c r="J29" s="392">
        <f t="shared" si="0"/>
        <v>1</v>
      </c>
    </row>
    <row r="30" spans="1:10" s="42" customFormat="1" ht="12.75" customHeight="1">
      <c r="A30" s="111" t="s">
        <v>186</v>
      </c>
      <c r="B30" s="241" t="s">
        <v>421</v>
      </c>
      <c r="C30" s="227"/>
      <c r="D30" s="113"/>
      <c r="E30" s="113"/>
      <c r="F30" s="306"/>
      <c r="G30" s="234"/>
      <c r="H30" s="222"/>
      <c r="I30" s="398"/>
      <c r="J30" s="392"/>
    </row>
    <row r="31" spans="1:10" s="42" customFormat="1" ht="12.75" customHeight="1">
      <c r="A31" s="111" t="s">
        <v>187</v>
      </c>
      <c r="B31" s="241" t="s">
        <v>188</v>
      </c>
      <c r="C31" s="227">
        <v>980</v>
      </c>
      <c r="D31" s="113">
        <v>980</v>
      </c>
      <c r="E31" s="113">
        <v>980</v>
      </c>
      <c r="F31" s="306">
        <f>E31/C31</f>
        <v>1</v>
      </c>
      <c r="G31" s="234">
        <v>16540</v>
      </c>
      <c r="H31" s="222">
        <v>16540</v>
      </c>
      <c r="I31" s="398">
        <v>16540</v>
      </c>
      <c r="J31" s="392">
        <f t="shared" si="0"/>
        <v>1</v>
      </c>
    </row>
    <row r="32" spans="1:10" s="42" customFormat="1" ht="12.75" customHeight="1">
      <c r="A32" s="111" t="s">
        <v>189</v>
      </c>
      <c r="B32" s="241" t="s">
        <v>190</v>
      </c>
      <c r="C32" s="227"/>
      <c r="D32" s="113"/>
      <c r="E32" s="113"/>
      <c r="F32" s="306"/>
      <c r="G32" s="234">
        <v>250</v>
      </c>
      <c r="H32" s="222">
        <v>250</v>
      </c>
      <c r="I32" s="398">
        <v>250</v>
      </c>
      <c r="J32" s="392">
        <f t="shared" si="0"/>
        <v>1</v>
      </c>
    </row>
    <row r="33" spans="1:10" s="42" customFormat="1" ht="12.75" customHeight="1">
      <c r="A33" s="111" t="s">
        <v>191</v>
      </c>
      <c r="B33" s="241" t="s">
        <v>192</v>
      </c>
      <c r="C33" s="227"/>
      <c r="D33" s="113"/>
      <c r="E33" s="113"/>
      <c r="F33" s="306"/>
      <c r="G33" s="234">
        <v>250</v>
      </c>
      <c r="H33" s="222">
        <v>250</v>
      </c>
      <c r="I33" s="398">
        <v>250</v>
      </c>
      <c r="J33" s="392">
        <f t="shared" si="0"/>
        <v>1</v>
      </c>
    </row>
    <row r="34" spans="1:10" s="42" customFormat="1" ht="12.75" customHeight="1">
      <c r="A34" s="111" t="s">
        <v>193</v>
      </c>
      <c r="B34" s="241" t="s">
        <v>194</v>
      </c>
      <c r="C34" s="227"/>
      <c r="D34" s="113"/>
      <c r="E34" s="113"/>
      <c r="F34" s="306"/>
      <c r="G34" s="234">
        <v>800</v>
      </c>
      <c r="H34" s="222">
        <v>800</v>
      </c>
      <c r="I34" s="398">
        <v>800</v>
      </c>
      <c r="J34" s="392">
        <f t="shared" si="0"/>
        <v>1</v>
      </c>
    </row>
    <row r="35" spans="1:10" s="42" customFormat="1" ht="12.75" customHeight="1">
      <c r="A35" s="111" t="s">
        <v>195</v>
      </c>
      <c r="B35" s="241" t="s">
        <v>196</v>
      </c>
      <c r="C35" s="227"/>
      <c r="D35" s="113"/>
      <c r="E35" s="113"/>
      <c r="F35" s="306"/>
      <c r="G35" s="234">
        <v>810</v>
      </c>
      <c r="H35" s="222">
        <v>810</v>
      </c>
      <c r="I35" s="398">
        <v>810</v>
      </c>
      <c r="J35" s="392">
        <f t="shared" si="0"/>
        <v>1</v>
      </c>
    </row>
    <row r="36" spans="1:10" s="42" customFormat="1" ht="12.75" customHeight="1">
      <c r="A36" s="111" t="s">
        <v>197</v>
      </c>
      <c r="B36" s="241" t="s">
        <v>198</v>
      </c>
      <c r="C36" s="227"/>
      <c r="D36" s="113"/>
      <c r="E36" s="113"/>
      <c r="F36" s="306"/>
      <c r="G36" s="234">
        <v>150</v>
      </c>
      <c r="H36" s="222">
        <v>150</v>
      </c>
      <c r="I36" s="398">
        <v>150</v>
      </c>
      <c r="J36" s="392">
        <f t="shared" si="0"/>
        <v>1</v>
      </c>
    </row>
    <row r="37" spans="1:10" s="42" customFormat="1" ht="12.75" customHeight="1">
      <c r="A37" s="111" t="s">
        <v>199</v>
      </c>
      <c r="B37" s="241" t="s">
        <v>200</v>
      </c>
      <c r="C37" s="227"/>
      <c r="D37" s="113"/>
      <c r="E37" s="113"/>
      <c r="F37" s="306"/>
      <c r="G37" s="234">
        <v>775</v>
      </c>
      <c r="H37" s="222">
        <v>775</v>
      </c>
      <c r="I37" s="398">
        <v>775</v>
      </c>
      <c r="J37" s="392">
        <f t="shared" si="0"/>
        <v>1</v>
      </c>
    </row>
    <row r="38" spans="1:10" s="42" customFormat="1" ht="12.75" customHeight="1">
      <c r="A38" s="111" t="s">
        <v>201</v>
      </c>
      <c r="B38" s="241" t="s">
        <v>202</v>
      </c>
      <c r="C38" s="227">
        <v>563</v>
      </c>
      <c r="D38" s="113">
        <v>563</v>
      </c>
      <c r="E38" s="113">
        <v>563</v>
      </c>
      <c r="F38" s="306">
        <f>E38/C38</f>
        <v>1</v>
      </c>
      <c r="G38" s="234">
        <v>1947</v>
      </c>
      <c r="H38" s="222">
        <v>1947</v>
      </c>
      <c r="I38" s="398">
        <v>1947</v>
      </c>
      <c r="J38" s="392">
        <f t="shared" si="0"/>
        <v>1</v>
      </c>
    </row>
    <row r="39" spans="1:10" s="42" customFormat="1" ht="12.75" customHeight="1">
      <c r="A39" s="111" t="s">
        <v>203</v>
      </c>
      <c r="B39" s="241" t="s">
        <v>204</v>
      </c>
      <c r="C39" s="227"/>
      <c r="D39" s="113"/>
      <c r="E39" s="113"/>
      <c r="F39" s="306"/>
      <c r="G39" s="234">
        <v>100</v>
      </c>
      <c r="H39" s="222">
        <v>100</v>
      </c>
      <c r="I39" s="398">
        <v>100</v>
      </c>
      <c r="J39" s="392">
        <f t="shared" si="0"/>
        <v>1</v>
      </c>
    </row>
    <row r="40" spans="1:10" s="42" customFormat="1" ht="12.75" customHeight="1">
      <c r="A40" s="111">
        <v>33</v>
      </c>
      <c r="B40" s="241" t="s">
        <v>205</v>
      </c>
      <c r="C40" s="227"/>
      <c r="D40" s="113"/>
      <c r="E40" s="113"/>
      <c r="F40" s="306"/>
      <c r="G40" s="234">
        <v>820</v>
      </c>
      <c r="H40" s="222">
        <v>820</v>
      </c>
      <c r="I40" s="398">
        <v>820</v>
      </c>
      <c r="J40" s="392">
        <f t="shared" si="0"/>
        <v>1</v>
      </c>
    </row>
    <row r="41" spans="1:10" s="42" customFormat="1" ht="12.75" customHeight="1">
      <c r="A41" s="111" t="s">
        <v>206</v>
      </c>
      <c r="B41" s="241" t="s">
        <v>207</v>
      </c>
      <c r="C41" s="227"/>
      <c r="D41" s="113"/>
      <c r="E41" s="113"/>
      <c r="F41" s="306"/>
      <c r="G41" s="234">
        <v>950</v>
      </c>
      <c r="H41" s="222">
        <v>950</v>
      </c>
      <c r="I41" s="398">
        <v>950</v>
      </c>
      <c r="J41" s="392">
        <f t="shared" si="0"/>
        <v>1</v>
      </c>
    </row>
    <row r="42" spans="1:10" s="42" customFormat="1" ht="12.75" customHeight="1">
      <c r="A42" s="111" t="s">
        <v>208</v>
      </c>
      <c r="B42" s="241" t="s">
        <v>209</v>
      </c>
      <c r="C42" s="227"/>
      <c r="D42" s="113"/>
      <c r="E42" s="113"/>
      <c r="F42" s="306"/>
      <c r="G42" s="234"/>
      <c r="H42" s="222"/>
      <c r="I42" s="398"/>
      <c r="J42" s="392"/>
    </row>
    <row r="43" spans="1:10" s="42" customFormat="1" ht="12.75" customHeight="1">
      <c r="A43" s="111" t="s">
        <v>210</v>
      </c>
      <c r="B43" s="241" t="s">
        <v>211</v>
      </c>
      <c r="C43" s="227"/>
      <c r="D43" s="113"/>
      <c r="E43" s="113"/>
      <c r="F43" s="306"/>
      <c r="G43" s="234"/>
      <c r="H43" s="222"/>
      <c r="I43" s="398"/>
      <c r="J43" s="392"/>
    </row>
    <row r="44" spans="1:10" s="42" customFormat="1" ht="12.75" customHeight="1">
      <c r="A44" s="111" t="s">
        <v>212</v>
      </c>
      <c r="B44" s="241" t="s">
        <v>213</v>
      </c>
      <c r="C44" s="227"/>
      <c r="D44" s="113"/>
      <c r="E44" s="113"/>
      <c r="F44" s="306"/>
      <c r="G44" s="234"/>
      <c r="H44" s="222"/>
      <c r="I44" s="398"/>
      <c r="J44" s="392"/>
    </row>
    <row r="45" spans="1:10" s="42" customFormat="1" ht="12.75" customHeight="1">
      <c r="A45" s="111" t="s">
        <v>214</v>
      </c>
      <c r="B45" s="241" t="s">
        <v>215</v>
      </c>
      <c r="C45" s="227"/>
      <c r="D45" s="113"/>
      <c r="E45" s="113"/>
      <c r="F45" s="306"/>
      <c r="G45" s="234">
        <v>5550</v>
      </c>
      <c r="H45" s="222">
        <v>5550</v>
      </c>
      <c r="I45" s="398">
        <v>5550</v>
      </c>
      <c r="J45" s="392">
        <f t="shared" si="0"/>
        <v>1</v>
      </c>
    </row>
    <row r="46" spans="1:10" s="42" customFormat="1" ht="12.75" customHeight="1">
      <c r="A46" s="111" t="s">
        <v>216</v>
      </c>
      <c r="B46" s="241" t="s">
        <v>217</v>
      </c>
      <c r="C46" s="227"/>
      <c r="D46" s="113"/>
      <c r="E46" s="113"/>
      <c r="F46" s="306"/>
      <c r="G46" s="234">
        <v>50</v>
      </c>
      <c r="H46" s="222">
        <v>50</v>
      </c>
      <c r="I46" s="398">
        <v>50</v>
      </c>
      <c r="J46" s="392">
        <f t="shared" si="0"/>
        <v>1</v>
      </c>
    </row>
    <row r="47" spans="1:10" s="42" customFormat="1" ht="12.75" customHeight="1">
      <c r="A47" s="111" t="s">
        <v>218</v>
      </c>
      <c r="B47" s="241" t="s">
        <v>219</v>
      </c>
      <c r="C47" s="227"/>
      <c r="D47" s="113"/>
      <c r="E47" s="113"/>
      <c r="F47" s="306"/>
      <c r="G47" s="234">
        <v>381</v>
      </c>
      <c r="H47" s="222">
        <v>381</v>
      </c>
      <c r="I47" s="398">
        <v>381</v>
      </c>
      <c r="J47" s="392">
        <f t="shared" si="0"/>
        <v>1</v>
      </c>
    </row>
    <row r="48" spans="1:10" s="42" customFormat="1" ht="12.75" customHeight="1">
      <c r="A48" s="111" t="s">
        <v>220</v>
      </c>
      <c r="B48" s="241" t="s">
        <v>221</v>
      </c>
      <c r="C48" s="227"/>
      <c r="D48" s="113"/>
      <c r="E48" s="113"/>
      <c r="F48" s="306"/>
      <c r="G48" s="234">
        <v>720</v>
      </c>
      <c r="H48" s="222">
        <v>720</v>
      </c>
      <c r="I48" s="398">
        <v>720</v>
      </c>
      <c r="J48" s="392">
        <f t="shared" si="0"/>
        <v>1</v>
      </c>
    </row>
    <row r="49" spans="1:10" s="42" customFormat="1" ht="12.75" customHeight="1">
      <c r="A49" s="111" t="s">
        <v>222</v>
      </c>
      <c r="B49" s="242" t="s">
        <v>223</v>
      </c>
      <c r="C49" s="227"/>
      <c r="D49" s="113"/>
      <c r="E49" s="113"/>
      <c r="F49" s="306"/>
      <c r="G49" s="234">
        <v>7950</v>
      </c>
      <c r="H49" s="222">
        <v>7950</v>
      </c>
      <c r="I49" s="398">
        <v>8050</v>
      </c>
      <c r="J49" s="392">
        <f t="shared" si="0"/>
        <v>1.0125786163522013</v>
      </c>
    </row>
    <row r="50" spans="1:10" s="42" customFormat="1" ht="12.75" customHeight="1">
      <c r="A50" s="111" t="s">
        <v>224</v>
      </c>
      <c r="B50" s="242" t="s">
        <v>225</v>
      </c>
      <c r="C50" s="227">
        <v>260</v>
      </c>
      <c r="D50" s="113">
        <v>260</v>
      </c>
      <c r="E50" s="113">
        <v>260</v>
      </c>
      <c r="F50" s="306">
        <f>E50/C50</f>
        <v>1</v>
      </c>
      <c r="G50" s="234">
        <v>4040</v>
      </c>
      <c r="H50" s="222">
        <v>4040</v>
      </c>
      <c r="I50" s="398">
        <v>4040</v>
      </c>
      <c r="J50" s="392">
        <f t="shared" si="0"/>
        <v>1</v>
      </c>
    </row>
    <row r="51" spans="1:10" s="42" customFormat="1" ht="12.75" customHeight="1">
      <c r="A51" s="111" t="s">
        <v>226</v>
      </c>
      <c r="B51" s="242" t="s">
        <v>227</v>
      </c>
      <c r="C51" s="227"/>
      <c r="D51" s="113"/>
      <c r="E51" s="113"/>
      <c r="F51" s="306"/>
      <c r="G51" s="234"/>
      <c r="H51" s="222"/>
      <c r="I51" s="398"/>
      <c r="J51" s="392"/>
    </row>
    <row r="52" spans="1:10" s="42" customFormat="1" ht="12.75" customHeight="1">
      <c r="A52" s="111" t="s">
        <v>228</v>
      </c>
      <c r="B52" s="242" t="s">
        <v>229</v>
      </c>
      <c r="C52" s="227"/>
      <c r="D52" s="113"/>
      <c r="E52" s="113"/>
      <c r="F52" s="306"/>
      <c r="G52" s="234">
        <v>879</v>
      </c>
      <c r="H52" s="222">
        <v>879</v>
      </c>
      <c r="I52" s="398">
        <v>879</v>
      </c>
      <c r="J52" s="392">
        <f t="shared" si="0"/>
        <v>1</v>
      </c>
    </row>
    <row r="53" spans="1:10" s="42" customFormat="1" ht="12.75" customHeight="1">
      <c r="A53" s="111" t="s">
        <v>230</v>
      </c>
      <c r="B53" s="242" t="s">
        <v>231</v>
      </c>
      <c r="C53" s="227">
        <v>1132</v>
      </c>
      <c r="D53" s="113">
        <v>1132</v>
      </c>
      <c r="E53" s="113">
        <v>1132</v>
      </c>
      <c r="F53" s="306">
        <f>E53/C53</f>
        <v>1</v>
      </c>
      <c r="G53" s="234">
        <v>7163</v>
      </c>
      <c r="H53" s="222">
        <v>7163</v>
      </c>
      <c r="I53" s="398">
        <v>7223</v>
      </c>
      <c r="J53" s="392">
        <f t="shared" si="0"/>
        <v>1.0083763786123132</v>
      </c>
    </row>
    <row r="54" spans="1:10" s="42" customFormat="1" ht="12.75" customHeight="1">
      <c r="A54" s="111" t="s">
        <v>232</v>
      </c>
      <c r="B54" s="242" t="s">
        <v>233</v>
      </c>
      <c r="C54" s="227"/>
      <c r="D54" s="113"/>
      <c r="E54" s="113"/>
      <c r="F54" s="306"/>
      <c r="G54" s="234">
        <v>381</v>
      </c>
      <c r="H54" s="222">
        <v>381</v>
      </c>
      <c r="I54" s="398">
        <v>381</v>
      </c>
      <c r="J54" s="392">
        <f t="shared" si="0"/>
        <v>1</v>
      </c>
    </row>
    <row r="55" spans="1:10" s="42" customFormat="1" ht="12.75" customHeight="1">
      <c r="A55" s="120" t="s">
        <v>234</v>
      </c>
      <c r="B55" s="243" t="s">
        <v>235</v>
      </c>
      <c r="C55" s="228">
        <v>35788</v>
      </c>
      <c r="D55" s="121">
        <v>35788</v>
      </c>
      <c r="E55" s="121">
        <v>35788</v>
      </c>
      <c r="F55" s="306">
        <f>E55/C55</f>
        <v>1</v>
      </c>
      <c r="G55" s="235">
        <v>36286</v>
      </c>
      <c r="H55" s="223">
        <v>36286</v>
      </c>
      <c r="I55" s="399">
        <v>36388</v>
      </c>
      <c r="J55" s="392">
        <f>I55/G55</f>
        <v>1.0028110014881773</v>
      </c>
    </row>
    <row r="56" spans="1:10" s="42" customFormat="1" ht="12.75" customHeight="1" thickBot="1">
      <c r="A56" s="116">
        <v>49</v>
      </c>
      <c r="B56" s="244" t="s">
        <v>236</v>
      </c>
      <c r="C56" s="229">
        <v>64</v>
      </c>
      <c r="D56" s="117">
        <v>64</v>
      </c>
      <c r="E56" s="117">
        <v>64</v>
      </c>
      <c r="F56" s="307">
        <f>E56/C56</f>
        <v>1</v>
      </c>
      <c r="G56" s="236">
        <v>616</v>
      </c>
      <c r="H56" s="224">
        <v>616</v>
      </c>
      <c r="I56" s="400">
        <v>616</v>
      </c>
      <c r="J56" s="393">
        <f>I56/G56</f>
        <v>1</v>
      </c>
    </row>
    <row r="57" spans="1:10" s="42" customFormat="1" ht="12.75" customHeight="1" thickTop="1">
      <c r="A57" s="470" t="s">
        <v>237</v>
      </c>
      <c r="B57" s="471"/>
      <c r="C57" s="230">
        <f aca="true" t="shared" si="1" ref="C57:I57">SUM(C8:C56)</f>
        <v>157513</v>
      </c>
      <c r="D57" s="119">
        <f t="shared" si="1"/>
        <v>173743</v>
      </c>
      <c r="E57" s="119">
        <f t="shared" si="1"/>
        <v>176553</v>
      </c>
      <c r="F57" s="308">
        <f>E57/C57</f>
        <v>1.1208789115819011</v>
      </c>
      <c r="G57" s="237">
        <f t="shared" si="1"/>
        <v>233648</v>
      </c>
      <c r="H57" s="218">
        <f t="shared" si="1"/>
        <v>233648</v>
      </c>
      <c r="I57" s="401">
        <f t="shared" si="1"/>
        <v>239093</v>
      </c>
      <c r="J57" s="394">
        <f>I57/G57</f>
        <v>1.0233042867903854</v>
      </c>
    </row>
    <row r="58" spans="1:10" s="42" customFormat="1" ht="12.75" customHeight="1" thickBot="1">
      <c r="A58" s="466" t="s">
        <v>238</v>
      </c>
      <c r="B58" s="467"/>
      <c r="C58" s="231">
        <v>130979</v>
      </c>
      <c r="D58" s="115">
        <v>132226</v>
      </c>
      <c r="E58" s="115">
        <v>132226</v>
      </c>
      <c r="F58" s="309">
        <f>E58/C58</f>
        <v>1.00952061017415</v>
      </c>
      <c r="G58" s="238">
        <v>54844</v>
      </c>
      <c r="H58" s="225">
        <v>72321</v>
      </c>
      <c r="I58" s="402">
        <v>69686</v>
      </c>
      <c r="J58" s="395">
        <f>I58/G58</f>
        <v>1.2706221282182188</v>
      </c>
    </row>
    <row r="59" spans="1:10" s="42" customFormat="1" ht="12.75" customHeight="1" thickBot="1" thickTop="1">
      <c r="A59" s="468" t="s">
        <v>239</v>
      </c>
      <c r="B59" s="469"/>
      <c r="C59" s="232">
        <f aca="true" t="shared" si="2" ref="C59:I59">SUM(C57:C58)</f>
        <v>288492</v>
      </c>
      <c r="D59" s="118">
        <f t="shared" si="2"/>
        <v>305969</v>
      </c>
      <c r="E59" s="118">
        <f t="shared" si="2"/>
        <v>308779</v>
      </c>
      <c r="F59" s="310">
        <f>E59/C59</f>
        <v>1.0703208407858797</v>
      </c>
      <c r="G59" s="239">
        <f t="shared" si="2"/>
        <v>288492</v>
      </c>
      <c r="H59" s="219">
        <f t="shared" si="2"/>
        <v>305969</v>
      </c>
      <c r="I59" s="403">
        <f t="shared" si="2"/>
        <v>308779</v>
      </c>
      <c r="J59" s="396">
        <f>I59/G59</f>
        <v>1.0703208407858797</v>
      </c>
    </row>
    <row r="60" s="40" customFormat="1" ht="12.75" thickTop="1"/>
    <row r="61" s="40" customFormat="1" ht="12"/>
    <row r="62" s="40" customFormat="1" ht="12"/>
    <row r="63" s="40" customFormat="1" ht="12"/>
    <row r="64" s="40" customFormat="1" ht="12"/>
    <row r="65" s="40" customFormat="1" ht="12"/>
    <row r="66" s="40" customFormat="1" ht="12"/>
    <row r="67" s="40" customFormat="1" ht="12"/>
    <row r="68" s="40" customFormat="1" ht="12"/>
    <row r="69" s="40" customFormat="1" ht="12"/>
    <row r="70" s="40" customFormat="1" ht="12"/>
    <row r="71" s="40" customFormat="1" ht="12"/>
    <row r="72" s="40" customFormat="1" ht="12"/>
    <row r="73" s="40" customFormat="1" ht="12"/>
    <row r="74" s="40" customFormat="1" ht="12"/>
    <row r="75" s="40" customFormat="1" ht="12"/>
    <row r="76" s="40" customFormat="1" ht="12"/>
    <row r="77" s="40" customFormat="1" ht="12"/>
    <row r="78" s="40" customFormat="1" ht="12"/>
    <row r="79" s="40" customFormat="1" ht="12"/>
    <row r="80" s="40" customFormat="1" ht="12"/>
    <row r="81" s="40" customFormat="1" ht="12"/>
    <row r="82" s="40" customFormat="1" ht="12"/>
    <row r="83" s="40" customFormat="1" ht="12"/>
    <row r="84" s="40" customFormat="1" ht="12"/>
    <row r="85" s="40" customFormat="1" ht="12"/>
    <row r="86" s="40" customFormat="1" ht="12"/>
    <row r="87" s="40" customFormat="1" ht="12"/>
    <row r="88" s="40" customFormat="1" ht="12"/>
    <row r="89" s="40" customFormat="1" ht="12"/>
    <row r="90" s="40" customFormat="1" ht="12"/>
    <row r="91" s="40" customFormat="1" ht="12"/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="40" customFormat="1" ht="12"/>
    <row r="99" s="40" customFormat="1" ht="12"/>
    <row r="100" s="40" customFormat="1" ht="12"/>
    <row r="101" s="40" customFormat="1" ht="12"/>
    <row r="102" s="40" customFormat="1" ht="12"/>
    <row r="103" s="40" customFormat="1" ht="12"/>
    <row r="104" s="40" customFormat="1" ht="12"/>
    <row r="105" s="40" customFormat="1" ht="12"/>
    <row r="106" s="40" customFormat="1" ht="12"/>
    <row r="107" s="40" customFormat="1" ht="12"/>
    <row r="108" s="40" customFormat="1" ht="12"/>
    <row r="109" s="40" customFormat="1" ht="12"/>
  </sheetData>
  <sheetProtection/>
  <mergeCells count="6">
    <mergeCell ref="A58:B58"/>
    <mergeCell ref="A59:B59"/>
    <mergeCell ref="A1:J1"/>
    <mergeCell ref="A2:J2"/>
    <mergeCell ref="A4:J4"/>
    <mergeCell ref="A57:B5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H14" sqref="H14"/>
    </sheetView>
  </sheetViews>
  <sheetFormatPr defaultColWidth="9.140625" defaultRowHeight="15" customHeight="1"/>
  <cols>
    <col min="1" max="1" width="5.7109375" style="2" customWidth="1"/>
    <col min="2" max="2" width="37.57421875" style="2" customWidth="1"/>
    <col min="3" max="5" width="9.7109375" style="2" customWidth="1"/>
    <col min="6" max="6" width="9.7109375" style="0" customWidth="1"/>
  </cols>
  <sheetData>
    <row r="1" spans="1:6" ht="15" customHeight="1">
      <c r="A1" s="436" t="s">
        <v>303</v>
      </c>
      <c r="B1" s="436"/>
      <c r="C1" s="436"/>
      <c r="D1" s="436"/>
      <c r="E1" s="436"/>
      <c r="F1" s="436"/>
    </row>
    <row r="2" spans="1:6" ht="15" customHeight="1">
      <c r="A2" s="413" t="s">
        <v>512</v>
      </c>
      <c r="B2" s="413"/>
      <c r="C2" s="413"/>
      <c r="D2" s="413"/>
      <c r="E2" s="413"/>
      <c r="F2" s="413"/>
    </row>
    <row r="3" spans="1:6" ht="15" customHeight="1">
      <c r="A3" s="41"/>
      <c r="B3" s="42"/>
      <c r="C3" s="42"/>
      <c r="D3" s="42"/>
      <c r="E3" s="42"/>
      <c r="F3" s="40"/>
    </row>
    <row r="4" spans="1:6" ht="15" customHeight="1">
      <c r="A4" s="435" t="s">
        <v>245</v>
      </c>
      <c r="B4" s="435"/>
      <c r="C4" s="435"/>
      <c r="D4" s="435"/>
      <c r="E4" s="435"/>
      <c r="F4" s="435"/>
    </row>
    <row r="5" spans="1:6" ht="15" customHeight="1">
      <c r="A5" s="42"/>
      <c r="B5" s="42"/>
      <c r="C5" s="42"/>
      <c r="D5" s="42"/>
      <c r="E5" s="42"/>
      <c r="F5" s="40"/>
    </row>
    <row r="6" spans="1:6" ht="15" customHeight="1" thickBot="1">
      <c r="A6" s="41"/>
      <c r="B6" s="124"/>
      <c r="C6" s="124"/>
      <c r="D6" s="124"/>
      <c r="E6" s="125"/>
      <c r="F6" s="38" t="s">
        <v>94</v>
      </c>
    </row>
    <row r="7" spans="1:6" ht="27" customHeight="1" thickTop="1">
      <c r="A7" s="6" t="s">
        <v>135</v>
      </c>
      <c r="B7" s="8" t="s">
        <v>455</v>
      </c>
      <c r="C7" s="8" t="s">
        <v>127</v>
      </c>
      <c r="D7" s="8" t="s">
        <v>443</v>
      </c>
      <c r="E7" s="8" t="s">
        <v>444</v>
      </c>
      <c r="F7" s="10" t="s">
        <v>445</v>
      </c>
    </row>
    <row r="8" spans="1:6" ht="15" customHeight="1" thickBot="1">
      <c r="A8" s="347" t="s">
        <v>0</v>
      </c>
      <c r="B8" s="103" t="s">
        <v>2</v>
      </c>
      <c r="C8" s="103" t="s">
        <v>3</v>
      </c>
      <c r="D8" s="103" t="s">
        <v>4</v>
      </c>
      <c r="E8" s="103" t="s">
        <v>5</v>
      </c>
      <c r="F8" s="105" t="s">
        <v>328</v>
      </c>
    </row>
    <row r="9" spans="1:6" ht="15" customHeight="1" thickTop="1">
      <c r="A9" s="343" t="s">
        <v>9</v>
      </c>
      <c r="B9" s="130" t="s">
        <v>247</v>
      </c>
      <c r="C9" s="245">
        <f>C10+C13+C15</f>
        <v>29173</v>
      </c>
      <c r="D9" s="245">
        <f>D10+D13+D15</f>
        <v>29173</v>
      </c>
      <c r="E9" s="245">
        <f>E10+E13+E15</f>
        <v>29518</v>
      </c>
      <c r="F9" s="248">
        <f>E9/C9</f>
        <v>1.0118260034963837</v>
      </c>
    </row>
    <row r="10" spans="1:6" ht="15" customHeight="1">
      <c r="A10" s="23" t="s">
        <v>298</v>
      </c>
      <c r="B10" s="20" t="s">
        <v>248</v>
      </c>
      <c r="C10" s="21">
        <f>SUM(C11:C12)</f>
        <v>21469</v>
      </c>
      <c r="D10" s="21">
        <f>SUM(D11:D12)</f>
        <v>21469</v>
      </c>
      <c r="E10" s="21">
        <f>SUM(E11:E12)</f>
        <v>21469</v>
      </c>
      <c r="F10" s="79">
        <f aca="true" t="shared" si="0" ref="F10:F31">E10/C10</f>
        <v>1</v>
      </c>
    </row>
    <row r="11" spans="1:6" ht="15" customHeight="1">
      <c r="A11" s="344"/>
      <c r="B11" s="24" t="s">
        <v>249</v>
      </c>
      <c r="C11" s="25">
        <v>20659</v>
      </c>
      <c r="D11" s="25">
        <v>20659</v>
      </c>
      <c r="E11" s="25">
        <v>20659</v>
      </c>
      <c r="F11" s="90">
        <f t="shared" si="0"/>
        <v>1</v>
      </c>
    </row>
    <row r="12" spans="1:6" ht="15" customHeight="1">
      <c r="A12" s="344"/>
      <c r="B12" s="24" t="s">
        <v>250</v>
      </c>
      <c r="C12" s="25">
        <v>810</v>
      </c>
      <c r="D12" s="25">
        <v>810</v>
      </c>
      <c r="E12" s="25">
        <v>810</v>
      </c>
      <c r="F12" s="90">
        <f t="shared" si="0"/>
        <v>1</v>
      </c>
    </row>
    <row r="13" spans="1:6" ht="15" customHeight="1">
      <c r="A13" s="23" t="s">
        <v>299</v>
      </c>
      <c r="B13" s="20" t="s">
        <v>251</v>
      </c>
      <c r="C13" s="21">
        <f>SUM(C14)</f>
        <v>2674</v>
      </c>
      <c r="D13" s="21">
        <f>SUM(D14)</f>
        <v>2674</v>
      </c>
      <c r="E13" s="21">
        <f>SUM(E14)</f>
        <v>3019</v>
      </c>
      <c r="F13" s="79">
        <f t="shared" si="0"/>
        <v>1.1290201944652207</v>
      </c>
    </row>
    <row r="14" spans="1:6" ht="15" customHeight="1">
      <c r="A14" s="344"/>
      <c r="B14" s="24" t="s">
        <v>252</v>
      </c>
      <c r="C14" s="25">
        <v>2674</v>
      </c>
      <c r="D14" s="25">
        <v>2674</v>
      </c>
      <c r="E14" s="25">
        <v>3019</v>
      </c>
      <c r="F14" s="90">
        <f t="shared" si="0"/>
        <v>1.1290201944652207</v>
      </c>
    </row>
    <row r="15" spans="1:6" ht="15" customHeight="1">
      <c r="A15" s="23" t="s">
        <v>300</v>
      </c>
      <c r="B15" s="20" t="s">
        <v>253</v>
      </c>
      <c r="C15" s="21">
        <v>5030</v>
      </c>
      <c r="D15" s="21">
        <v>5030</v>
      </c>
      <c r="E15" s="21">
        <v>5030</v>
      </c>
      <c r="F15" s="79">
        <f t="shared" si="0"/>
        <v>1</v>
      </c>
    </row>
    <row r="16" spans="1:6" ht="15" customHeight="1">
      <c r="A16" s="345" t="s">
        <v>11</v>
      </c>
      <c r="B16" s="126" t="s">
        <v>66</v>
      </c>
      <c r="C16" s="29">
        <v>7843</v>
      </c>
      <c r="D16" s="29">
        <v>7843</v>
      </c>
      <c r="E16" s="29">
        <v>7843</v>
      </c>
      <c r="F16" s="248">
        <f t="shared" si="0"/>
        <v>1</v>
      </c>
    </row>
    <row r="17" spans="1:6" ht="15" customHeight="1">
      <c r="A17" s="345" t="s">
        <v>67</v>
      </c>
      <c r="B17" s="126" t="s">
        <v>254</v>
      </c>
      <c r="C17" s="29">
        <f>C18+C25</f>
        <v>75508</v>
      </c>
      <c r="D17" s="29">
        <f>D18+D25</f>
        <v>75508</v>
      </c>
      <c r="E17" s="29">
        <f>E18+E25</f>
        <v>75508</v>
      </c>
      <c r="F17" s="248">
        <f t="shared" si="0"/>
        <v>1</v>
      </c>
    </row>
    <row r="18" spans="1:6" ht="15" customHeight="1">
      <c r="A18" s="23" t="s">
        <v>301</v>
      </c>
      <c r="B18" s="20" t="s">
        <v>255</v>
      </c>
      <c r="C18" s="21">
        <f>SUM(C19:C24)</f>
        <v>72513</v>
      </c>
      <c r="D18" s="21">
        <f>SUM(D19:D24)</f>
        <v>72513</v>
      </c>
      <c r="E18" s="21">
        <f>SUM(E19:E24)</f>
        <v>72513</v>
      </c>
      <c r="F18" s="79">
        <f t="shared" si="0"/>
        <v>1</v>
      </c>
    </row>
    <row r="19" spans="1:6" ht="15" customHeight="1">
      <c r="A19" s="344"/>
      <c r="B19" s="24" t="s">
        <v>256</v>
      </c>
      <c r="C19" s="25">
        <v>9250</v>
      </c>
      <c r="D19" s="25">
        <v>9250</v>
      </c>
      <c r="E19" s="25">
        <v>9250</v>
      </c>
      <c r="F19" s="90">
        <f t="shared" si="0"/>
        <v>1</v>
      </c>
    </row>
    <row r="20" spans="1:6" ht="15" customHeight="1">
      <c r="A20" s="344"/>
      <c r="B20" s="24" t="s">
        <v>257</v>
      </c>
      <c r="C20" s="25">
        <v>1710</v>
      </c>
      <c r="D20" s="25">
        <v>1710</v>
      </c>
      <c r="E20" s="25">
        <v>1710</v>
      </c>
      <c r="F20" s="90">
        <f t="shared" si="0"/>
        <v>1</v>
      </c>
    </row>
    <row r="21" spans="1:6" ht="15" customHeight="1">
      <c r="A21" s="344"/>
      <c r="B21" s="24" t="s">
        <v>258</v>
      </c>
      <c r="C21" s="25">
        <v>43920</v>
      </c>
      <c r="D21" s="25">
        <v>43920</v>
      </c>
      <c r="E21" s="25">
        <v>43920</v>
      </c>
      <c r="F21" s="90">
        <f t="shared" si="0"/>
        <v>1</v>
      </c>
    </row>
    <row r="22" spans="1:6" ht="15" customHeight="1">
      <c r="A22" s="344"/>
      <c r="B22" s="24" t="s">
        <v>259</v>
      </c>
      <c r="C22" s="25">
        <v>17148</v>
      </c>
      <c r="D22" s="25">
        <v>17148</v>
      </c>
      <c r="E22" s="25">
        <v>17148</v>
      </c>
      <c r="F22" s="90">
        <f t="shared" si="0"/>
        <v>1</v>
      </c>
    </row>
    <row r="23" spans="1:6" ht="15" customHeight="1">
      <c r="A23" s="344"/>
      <c r="B23" s="24" t="s">
        <v>260</v>
      </c>
      <c r="C23" s="25">
        <v>285</v>
      </c>
      <c r="D23" s="25">
        <v>285</v>
      </c>
      <c r="E23" s="25">
        <v>285</v>
      </c>
      <c r="F23" s="90">
        <f t="shared" si="0"/>
        <v>1</v>
      </c>
    </row>
    <row r="24" spans="1:6" ht="15" customHeight="1">
      <c r="A24" s="344"/>
      <c r="B24" s="24" t="s">
        <v>261</v>
      </c>
      <c r="C24" s="25">
        <v>200</v>
      </c>
      <c r="D24" s="25">
        <v>200</v>
      </c>
      <c r="E24" s="25">
        <v>200</v>
      </c>
      <c r="F24" s="90">
        <f t="shared" si="0"/>
        <v>1</v>
      </c>
    </row>
    <row r="25" spans="1:6" ht="15" customHeight="1">
      <c r="A25" s="23" t="s">
        <v>302</v>
      </c>
      <c r="B25" s="20" t="s">
        <v>262</v>
      </c>
      <c r="C25" s="21">
        <f>SUM(C26:C27)</f>
        <v>2995</v>
      </c>
      <c r="D25" s="21">
        <f>SUM(D26:D27)</f>
        <v>2995</v>
      </c>
      <c r="E25" s="21">
        <f>SUM(E26:E27)</f>
        <v>2995</v>
      </c>
      <c r="F25" s="79">
        <f t="shared" si="0"/>
        <v>1</v>
      </c>
    </row>
    <row r="26" spans="1:6" ht="15" customHeight="1">
      <c r="A26" s="344"/>
      <c r="B26" s="24" t="s">
        <v>263</v>
      </c>
      <c r="C26" s="25">
        <v>445</v>
      </c>
      <c r="D26" s="25">
        <v>445</v>
      </c>
      <c r="E26" s="25">
        <v>445</v>
      </c>
      <c r="F26" s="90">
        <f t="shared" si="0"/>
        <v>1</v>
      </c>
    </row>
    <row r="27" spans="1:6" ht="15" customHeight="1">
      <c r="A27" s="344"/>
      <c r="B27" s="24" t="s">
        <v>264</v>
      </c>
      <c r="C27" s="25">
        <v>2550</v>
      </c>
      <c r="D27" s="25">
        <v>2550</v>
      </c>
      <c r="E27" s="25">
        <v>2550</v>
      </c>
      <c r="F27" s="90">
        <f t="shared" si="0"/>
        <v>1</v>
      </c>
    </row>
    <row r="28" spans="1:6" ht="15" customHeight="1">
      <c r="A28" s="345" t="s">
        <v>69</v>
      </c>
      <c r="B28" s="126" t="s">
        <v>265</v>
      </c>
      <c r="C28" s="29">
        <v>7680</v>
      </c>
      <c r="D28" s="29">
        <v>7680</v>
      </c>
      <c r="E28" s="29">
        <v>7680</v>
      </c>
      <c r="F28" s="248">
        <f t="shared" si="0"/>
        <v>1</v>
      </c>
    </row>
    <row r="29" spans="1:6" ht="15" customHeight="1">
      <c r="A29" s="345" t="s">
        <v>71</v>
      </c>
      <c r="B29" s="126" t="s">
        <v>266</v>
      </c>
      <c r="C29" s="29">
        <v>43004</v>
      </c>
      <c r="D29" s="29">
        <v>43004</v>
      </c>
      <c r="E29" s="29">
        <v>43104</v>
      </c>
      <c r="F29" s="248">
        <f t="shared" si="0"/>
        <v>1.0023253650823178</v>
      </c>
    </row>
    <row r="30" spans="1:6" ht="15" customHeight="1">
      <c r="A30" s="345" t="s">
        <v>74</v>
      </c>
      <c r="B30" s="126" t="s">
        <v>267</v>
      </c>
      <c r="C30" s="29">
        <v>67199</v>
      </c>
      <c r="D30" s="29">
        <v>67199</v>
      </c>
      <c r="E30" s="29">
        <v>72199</v>
      </c>
      <c r="F30" s="248">
        <f t="shared" si="0"/>
        <v>1.0744058691349574</v>
      </c>
    </row>
    <row r="31" spans="1:6" ht="15" customHeight="1" thickBot="1">
      <c r="A31" s="346" t="s">
        <v>77</v>
      </c>
      <c r="B31" s="129" t="s">
        <v>49</v>
      </c>
      <c r="C31" s="246">
        <v>54844</v>
      </c>
      <c r="D31" s="246">
        <v>72321</v>
      </c>
      <c r="E31" s="246">
        <v>69686</v>
      </c>
      <c r="F31" s="249">
        <f t="shared" si="0"/>
        <v>1.2706221282182188</v>
      </c>
    </row>
    <row r="32" spans="1:6" ht="15" customHeight="1" thickBot="1" thickTop="1">
      <c r="A32" s="462" t="s">
        <v>268</v>
      </c>
      <c r="B32" s="463"/>
      <c r="C32" s="64">
        <f>C9+C16+C17+C28+C29+C30+C31</f>
        <v>285251</v>
      </c>
      <c r="D32" s="64">
        <f>D9+D16+D17+D28+D29+D30+D31</f>
        <v>302728</v>
      </c>
      <c r="E32" s="64">
        <f>E9+E16+E17+E28+E29+E30+E31</f>
        <v>305538</v>
      </c>
      <c r="F32" s="65">
        <f>E32/C32</f>
        <v>1.07111982078941</v>
      </c>
    </row>
    <row r="33" spans="1:6" ht="15" customHeight="1" thickTop="1">
      <c r="A33" s="42"/>
      <c r="B33" s="42"/>
      <c r="C33" s="42"/>
      <c r="D33" s="42"/>
      <c r="E33" s="42"/>
      <c r="F33" s="66"/>
    </row>
    <row r="34" spans="1:6" ht="15" customHeight="1">
      <c r="A34" s="42"/>
      <c r="B34" s="42"/>
      <c r="C34" s="42"/>
      <c r="D34" s="42"/>
      <c r="E34" s="42"/>
      <c r="F34" s="66"/>
    </row>
    <row r="35" spans="1:6" ht="15" customHeight="1">
      <c r="A35" s="42"/>
      <c r="B35" s="42"/>
      <c r="C35" s="42"/>
      <c r="D35" s="42"/>
      <c r="E35" s="42"/>
      <c r="F35" s="66"/>
    </row>
    <row r="36" spans="1:6" ht="15" customHeight="1">
      <c r="A36" s="42"/>
      <c r="B36" s="42"/>
      <c r="C36" s="42"/>
      <c r="D36" s="42"/>
      <c r="E36" s="42"/>
      <c r="F36" s="122"/>
    </row>
    <row r="37" spans="1:6" ht="15" customHeight="1">
      <c r="A37" s="42"/>
      <c r="B37" s="42"/>
      <c r="C37" s="42"/>
      <c r="D37" s="42"/>
      <c r="E37" s="42"/>
      <c r="F37" s="40"/>
    </row>
    <row r="38" spans="1:6" ht="15" customHeight="1">
      <c r="A38" s="42"/>
      <c r="B38" s="42"/>
      <c r="C38" s="42"/>
      <c r="D38" s="42"/>
      <c r="E38" s="42"/>
      <c r="F38" s="40"/>
    </row>
    <row r="39" spans="1:6" ht="15" customHeight="1">
      <c r="A39" s="42"/>
      <c r="B39" s="42"/>
      <c r="C39" s="42"/>
      <c r="D39" s="42"/>
      <c r="E39" s="42"/>
      <c r="F39" s="40"/>
    </row>
    <row r="40" spans="1:6" ht="15" customHeight="1">
      <c r="A40" s="42"/>
      <c r="B40" s="42"/>
      <c r="C40" s="42"/>
      <c r="D40" s="42"/>
      <c r="E40" s="42"/>
      <c r="F40" s="40"/>
    </row>
    <row r="41" spans="1:6" ht="15" customHeight="1">
      <c r="A41" s="42"/>
      <c r="B41" s="42"/>
      <c r="C41" s="42"/>
      <c r="D41" s="42"/>
      <c r="E41" s="42"/>
      <c r="F41" s="40"/>
    </row>
    <row r="42" spans="1:6" ht="15" customHeight="1">
      <c r="A42" s="42"/>
      <c r="B42" s="42"/>
      <c r="C42" s="42"/>
      <c r="D42" s="42"/>
      <c r="E42" s="42"/>
      <c r="F42" s="40"/>
    </row>
    <row r="43" spans="1:6" ht="15" customHeight="1">
      <c r="A43" s="42"/>
      <c r="B43" s="42"/>
      <c r="C43" s="42"/>
      <c r="D43" s="42"/>
      <c r="E43" s="42"/>
      <c r="F43" s="40"/>
    </row>
    <row r="44" spans="1:6" ht="15" customHeight="1">
      <c r="A44" s="42"/>
      <c r="B44" s="123"/>
      <c r="C44" s="123"/>
      <c r="D44" s="123"/>
      <c r="E44" s="127"/>
      <c r="F44" s="40"/>
    </row>
    <row r="45" spans="1:6" ht="15" customHeight="1">
      <c r="A45" s="42"/>
      <c r="B45" s="123"/>
      <c r="C45" s="123"/>
      <c r="D45" s="123"/>
      <c r="E45" s="127"/>
      <c r="F45" s="40"/>
    </row>
    <row r="46" spans="1:6" ht="15" customHeight="1">
      <c r="A46" s="42"/>
      <c r="B46" s="39"/>
      <c r="C46" s="39"/>
      <c r="D46" s="39"/>
      <c r="E46" s="127"/>
      <c r="F46" s="40"/>
    </row>
    <row r="47" spans="1:6" ht="15" customHeight="1">
      <c r="A47" s="42"/>
      <c r="B47" s="39"/>
      <c r="C47" s="39"/>
      <c r="D47" s="39"/>
      <c r="E47" s="127"/>
      <c r="F47" s="40"/>
    </row>
    <row r="48" spans="1:6" ht="15" customHeight="1">
      <c r="A48" s="436" t="s">
        <v>304</v>
      </c>
      <c r="B48" s="436"/>
      <c r="C48" s="436"/>
      <c r="D48" s="436"/>
      <c r="E48" s="436"/>
      <c r="F48" s="436"/>
    </row>
    <row r="49" spans="1:6" ht="15" customHeight="1">
      <c r="A49" s="413" t="s">
        <v>512</v>
      </c>
      <c r="B49" s="413"/>
      <c r="C49" s="413"/>
      <c r="D49" s="413"/>
      <c r="E49" s="413"/>
      <c r="F49" s="413"/>
    </row>
    <row r="50" spans="1:6" ht="15" customHeight="1">
      <c r="A50" s="42"/>
      <c r="B50" s="41"/>
      <c r="C50" s="41"/>
      <c r="D50" s="41"/>
      <c r="E50" s="127"/>
      <c r="F50" s="40"/>
    </row>
    <row r="51" spans="1:6" ht="15" customHeight="1">
      <c r="A51" s="435" t="s">
        <v>269</v>
      </c>
      <c r="B51" s="435"/>
      <c r="C51" s="435"/>
      <c r="D51" s="435"/>
      <c r="E51" s="435"/>
      <c r="F51" s="435"/>
    </row>
    <row r="52" spans="1:6" ht="15" customHeight="1">
      <c r="A52" s="41"/>
      <c r="B52" s="41"/>
      <c r="C52" s="41"/>
      <c r="D52" s="41"/>
      <c r="E52" s="41"/>
      <c r="F52" s="40"/>
    </row>
    <row r="53" spans="1:6" ht="15" customHeight="1" thickBot="1">
      <c r="A53" s="42"/>
      <c r="B53" s="123"/>
      <c r="C53" s="123"/>
      <c r="D53" s="123"/>
      <c r="E53" s="125"/>
      <c r="F53" s="125" t="s">
        <v>94</v>
      </c>
    </row>
    <row r="54" spans="1:6" ht="23.25" thickTop="1">
      <c r="A54" s="6" t="s">
        <v>135</v>
      </c>
      <c r="B54" s="8" t="s">
        <v>455</v>
      </c>
      <c r="C54" s="8" t="s">
        <v>127</v>
      </c>
      <c r="D54" s="8" t="s">
        <v>443</v>
      </c>
      <c r="E54" s="8" t="s">
        <v>444</v>
      </c>
      <c r="F54" s="10" t="s">
        <v>445</v>
      </c>
    </row>
    <row r="55" spans="1:6" ht="12.75" thickBot="1">
      <c r="A55" s="347" t="s">
        <v>0</v>
      </c>
      <c r="B55" s="103" t="s">
        <v>2</v>
      </c>
      <c r="C55" s="103" t="s">
        <v>3</v>
      </c>
      <c r="D55" s="103" t="s">
        <v>4</v>
      </c>
      <c r="E55" s="103" t="s">
        <v>5</v>
      </c>
      <c r="F55" s="105" t="s">
        <v>328</v>
      </c>
    </row>
    <row r="56" spans="1:6" ht="15" customHeight="1" thickTop="1">
      <c r="A56" s="343" t="s">
        <v>270</v>
      </c>
      <c r="B56" s="130" t="s">
        <v>271</v>
      </c>
      <c r="C56" s="250">
        <f>SUM(C57)</f>
        <v>25098</v>
      </c>
      <c r="D56" s="245">
        <f>SUM(D57)</f>
        <v>41328</v>
      </c>
      <c r="E56" s="254">
        <f>SUM(E57)</f>
        <v>44138</v>
      </c>
      <c r="F56" s="258">
        <f>E56/C56</f>
        <v>1.7586261853534146</v>
      </c>
    </row>
    <row r="57" spans="1:6" ht="15" customHeight="1">
      <c r="A57" s="19" t="s">
        <v>9</v>
      </c>
      <c r="B57" s="20" t="s">
        <v>75</v>
      </c>
      <c r="C57" s="205">
        <v>25098</v>
      </c>
      <c r="D57" s="21">
        <v>41328</v>
      </c>
      <c r="E57" s="34">
        <v>44138</v>
      </c>
      <c r="F57" s="259">
        <f aca="true" t="shared" si="1" ref="F57:F87">E57/C57</f>
        <v>1.7586261853534146</v>
      </c>
    </row>
    <row r="58" spans="1:6" ht="15" customHeight="1">
      <c r="A58" s="345" t="s">
        <v>272</v>
      </c>
      <c r="B58" s="126" t="s">
        <v>273</v>
      </c>
      <c r="C58" s="251">
        <f>SUM(C59)</f>
        <v>9643</v>
      </c>
      <c r="D58" s="29">
        <f>SUM(D59)</f>
        <v>9643</v>
      </c>
      <c r="E58" s="255">
        <f>SUM(E59)</f>
        <v>9643</v>
      </c>
      <c r="F58" s="258">
        <f t="shared" si="1"/>
        <v>1</v>
      </c>
    </row>
    <row r="59" spans="1:6" ht="15" customHeight="1">
      <c r="A59" s="19" t="s">
        <v>9</v>
      </c>
      <c r="B59" s="20" t="s">
        <v>274</v>
      </c>
      <c r="C59" s="205">
        <v>9643</v>
      </c>
      <c r="D59" s="21">
        <v>9643</v>
      </c>
      <c r="E59" s="34">
        <v>9643</v>
      </c>
      <c r="F59" s="259">
        <f t="shared" si="1"/>
        <v>1</v>
      </c>
    </row>
    <row r="60" spans="1:6" ht="15" customHeight="1">
      <c r="A60" s="330"/>
      <c r="B60" s="24" t="s">
        <v>275</v>
      </c>
      <c r="C60" s="252">
        <v>1593</v>
      </c>
      <c r="D60" s="25">
        <v>1593</v>
      </c>
      <c r="E60" s="256">
        <v>1593</v>
      </c>
      <c r="F60" s="260">
        <f t="shared" si="1"/>
        <v>1</v>
      </c>
    </row>
    <row r="61" spans="1:6" ht="15" customHeight="1">
      <c r="A61" s="345" t="s">
        <v>276</v>
      </c>
      <c r="B61" s="126" t="s">
        <v>12</v>
      </c>
      <c r="C61" s="251">
        <f>C62+C68+C69+C70</f>
        <v>59906</v>
      </c>
      <c r="D61" s="29">
        <f>D62+D68+D69+D70</f>
        <v>59906</v>
      </c>
      <c r="E61" s="255">
        <f>E62+E68+E69+E70</f>
        <v>59906</v>
      </c>
      <c r="F61" s="258">
        <f t="shared" si="1"/>
        <v>1</v>
      </c>
    </row>
    <row r="62" spans="1:6" ht="15" customHeight="1">
      <c r="A62" s="19" t="s">
        <v>9</v>
      </c>
      <c r="B62" s="20" t="s">
        <v>14</v>
      </c>
      <c r="C62" s="205">
        <f>SUM(C63:C67)</f>
        <v>58100</v>
      </c>
      <c r="D62" s="21">
        <f>SUM(D63:D67)</f>
        <v>58100</v>
      </c>
      <c r="E62" s="34">
        <f>SUM(E63:E67)</f>
        <v>58100</v>
      </c>
      <c r="F62" s="259">
        <f t="shared" si="1"/>
        <v>1</v>
      </c>
    </row>
    <row r="63" spans="1:6" ht="15" customHeight="1">
      <c r="A63" s="330"/>
      <c r="B63" s="24" t="s">
        <v>277</v>
      </c>
      <c r="C63" s="252">
        <v>32000</v>
      </c>
      <c r="D63" s="25">
        <v>32000</v>
      </c>
      <c r="E63" s="256">
        <v>32000</v>
      </c>
      <c r="F63" s="260">
        <f t="shared" si="1"/>
        <v>1</v>
      </c>
    </row>
    <row r="64" spans="1:6" ht="15" customHeight="1">
      <c r="A64" s="330"/>
      <c r="B64" s="24" t="s">
        <v>278</v>
      </c>
      <c r="C64" s="252">
        <v>13000</v>
      </c>
      <c r="D64" s="25">
        <v>13000</v>
      </c>
      <c r="E64" s="256">
        <v>13000</v>
      </c>
      <c r="F64" s="260">
        <f t="shared" si="1"/>
        <v>1</v>
      </c>
    </row>
    <row r="65" spans="1:6" ht="15" customHeight="1">
      <c r="A65" s="330"/>
      <c r="B65" s="24" t="s">
        <v>279</v>
      </c>
      <c r="C65" s="252">
        <v>7000</v>
      </c>
      <c r="D65" s="25">
        <v>7000</v>
      </c>
      <c r="E65" s="256">
        <v>7000</v>
      </c>
      <c r="F65" s="260">
        <f t="shared" si="1"/>
        <v>1</v>
      </c>
    </row>
    <row r="66" spans="1:6" ht="15" customHeight="1">
      <c r="A66" s="330"/>
      <c r="B66" s="24" t="s">
        <v>280</v>
      </c>
      <c r="C66" s="252">
        <v>100</v>
      </c>
      <c r="D66" s="25">
        <v>100</v>
      </c>
      <c r="E66" s="256">
        <v>100</v>
      </c>
      <c r="F66" s="260">
        <f t="shared" si="1"/>
        <v>1</v>
      </c>
    </row>
    <row r="67" spans="1:6" ht="15" customHeight="1">
      <c r="A67" s="330"/>
      <c r="B67" s="24" t="s">
        <v>281</v>
      </c>
      <c r="C67" s="252">
        <v>6000</v>
      </c>
      <c r="D67" s="25">
        <v>6000</v>
      </c>
      <c r="E67" s="256">
        <v>6000</v>
      </c>
      <c r="F67" s="260">
        <f t="shared" si="1"/>
        <v>1</v>
      </c>
    </row>
    <row r="68" spans="1:6" ht="15" customHeight="1">
      <c r="A68" s="19" t="s">
        <v>11</v>
      </c>
      <c r="B68" s="20" t="s">
        <v>282</v>
      </c>
      <c r="C68" s="205">
        <v>105</v>
      </c>
      <c r="D68" s="21">
        <v>105</v>
      </c>
      <c r="E68" s="34">
        <v>105</v>
      </c>
      <c r="F68" s="259">
        <f t="shared" si="1"/>
        <v>1</v>
      </c>
    </row>
    <row r="69" spans="1:6" ht="15" customHeight="1">
      <c r="A69" s="19" t="s">
        <v>67</v>
      </c>
      <c r="B69" s="20" t="s">
        <v>283</v>
      </c>
      <c r="C69" s="205">
        <v>101</v>
      </c>
      <c r="D69" s="21">
        <v>101</v>
      </c>
      <c r="E69" s="34">
        <v>101</v>
      </c>
      <c r="F69" s="259">
        <f t="shared" si="1"/>
        <v>1</v>
      </c>
    </row>
    <row r="70" spans="1:6" ht="15" customHeight="1">
      <c r="A70" s="19" t="s">
        <v>69</v>
      </c>
      <c r="B70" s="20" t="s">
        <v>15</v>
      </c>
      <c r="C70" s="205">
        <f>C71</f>
        <v>1600</v>
      </c>
      <c r="D70" s="21">
        <f>SUM(D71)</f>
        <v>1600</v>
      </c>
      <c r="E70" s="34">
        <f>SUM(E71)</f>
        <v>1600</v>
      </c>
      <c r="F70" s="259">
        <f t="shared" si="1"/>
        <v>1</v>
      </c>
    </row>
    <row r="71" spans="1:6" ht="15" customHeight="1">
      <c r="A71" s="330"/>
      <c r="B71" s="24" t="s">
        <v>306</v>
      </c>
      <c r="C71" s="252">
        <v>1600</v>
      </c>
      <c r="D71" s="25">
        <v>1600</v>
      </c>
      <c r="E71" s="256">
        <v>1600</v>
      </c>
      <c r="F71" s="260">
        <f t="shared" si="1"/>
        <v>1</v>
      </c>
    </row>
    <row r="72" spans="1:6" ht="15" customHeight="1">
      <c r="A72" s="345" t="s">
        <v>21</v>
      </c>
      <c r="B72" s="126" t="s">
        <v>284</v>
      </c>
      <c r="C72" s="251">
        <f>C73+C81+C82</f>
        <v>43702</v>
      </c>
      <c r="D72" s="29">
        <f>D73+D81+D82</f>
        <v>43702</v>
      </c>
      <c r="E72" s="255">
        <f>E73+E81+E82</f>
        <v>43702</v>
      </c>
      <c r="F72" s="258">
        <f t="shared" si="1"/>
        <v>1</v>
      </c>
    </row>
    <row r="73" spans="1:6" ht="15" customHeight="1">
      <c r="A73" s="19" t="s">
        <v>9</v>
      </c>
      <c r="B73" s="20" t="s">
        <v>285</v>
      </c>
      <c r="C73" s="205">
        <f>SUM(C74:C80)</f>
        <v>30252</v>
      </c>
      <c r="D73" s="21">
        <f>SUM(D74:D80)</f>
        <v>30252</v>
      </c>
      <c r="E73" s="34">
        <f>SUM(E74:E80)</f>
        <v>30252</v>
      </c>
      <c r="F73" s="259">
        <f t="shared" si="1"/>
        <v>1</v>
      </c>
    </row>
    <row r="74" spans="1:6" ht="15" customHeight="1">
      <c r="A74" s="330"/>
      <c r="B74" s="24" t="s">
        <v>286</v>
      </c>
      <c r="C74" s="252">
        <v>13000</v>
      </c>
      <c r="D74" s="25">
        <v>13000</v>
      </c>
      <c r="E74" s="256">
        <v>13000</v>
      </c>
      <c r="F74" s="260">
        <f t="shared" si="1"/>
        <v>1</v>
      </c>
    </row>
    <row r="75" spans="1:6" ht="15" customHeight="1">
      <c r="A75" s="330"/>
      <c r="B75" s="24" t="s">
        <v>287</v>
      </c>
      <c r="C75" s="252">
        <v>160</v>
      </c>
      <c r="D75" s="25">
        <v>160</v>
      </c>
      <c r="E75" s="256">
        <v>160</v>
      </c>
      <c r="F75" s="260">
        <f t="shared" si="1"/>
        <v>1</v>
      </c>
    </row>
    <row r="76" spans="1:6" ht="15" customHeight="1">
      <c r="A76" s="330"/>
      <c r="B76" s="24" t="s">
        <v>288</v>
      </c>
      <c r="C76" s="252">
        <v>3800</v>
      </c>
      <c r="D76" s="25">
        <v>3800</v>
      </c>
      <c r="E76" s="256">
        <v>3800</v>
      </c>
      <c r="F76" s="260">
        <f t="shared" si="1"/>
        <v>1</v>
      </c>
    </row>
    <row r="77" spans="1:6" ht="15" customHeight="1">
      <c r="A77" s="330"/>
      <c r="B77" s="24" t="s">
        <v>289</v>
      </c>
      <c r="C77" s="252">
        <v>12810</v>
      </c>
      <c r="D77" s="25">
        <v>12810</v>
      </c>
      <c r="E77" s="256">
        <v>12810</v>
      </c>
      <c r="F77" s="260">
        <f t="shared" si="1"/>
        <v>1</v>
      </c>
    </row>
    <row r="78" spans="1:6" ht="15" customHeight="1">
      <c r="A78" s="330"/>
      <c r="B78" s="24" t="s">
        <v>290</v>
      </c>
      <c r="C78" s="252">
        <v>230</v>
      </c>
      <c r="D78" s="25">
        <v>230</v>
      </c>
      <c r="E78" s="256">
        <v>230</v>
      </c>
      <c r="F78" s="260">
        <f t="shared" si="1"/>
        <v>1</v>
      </c>
    </row>
    <row r="79" spans="1:6" ht="15" customHeight="1">
      <c r="A79" s="330"/>
      <c r="B79" s="24" t="s">
        <v>291</v>
      </c>
      <c r="C79" s="252">
        <v>152</v>
      </c>
      <c r="D79" s="25">
        <v>152</v>
      </c>
      <c r="E79" s="256">
        <v>152</v>
      </c>
      <c r="F79" s="260">
        <f t="shared" si="1"/>
        <v>1</v>
      </c>
    </row>
    <row r="80" spans="1:6" ht="15" customHeight="1">
      <c r="A80" s="330"/>
      <c r="B80" s="24" t="s">
        <v>292</v>
      </c>
      <c r="C80" s="252">
        <v>100</v>
      </c>
      <c r="D80" s="25">
        <v>100</v>
      </c>
      <c r="E80" s="256">
        <v>100</v>
      </c>
      <c r="F80" s="260">
        <f t="shared" si="1"/>
        <v>1</v>
      </c>
    </row>
    <row r="81" spans="1:6" ht="15" customHeight="1">
      <c r="A81" s="19" t="s">
        <v>11</v>
      </c>
      <c r="B81" s="20" t="s">
        <v>293</v>
      </c>
      <c r="C81" s="205">
        <v>9950</v>
      </c>
      <c r="D81" s="21">
        <v>9950</v>
      </c>
      <c r="E81" s="34">
        <v>9950</v>
      </c>
      <c r="F81" s="259">
        <f t="shared" si="1"/>
        <v>1</v>
      </c>
    </row>
    <row r="82" spans="1:6" ht="15" customHeight="1">
      <c r="A82" s="19" t="s">
        <v>67</v>
      </c>
      <c r="B82" s="20" t="s">
        <v>72</v>
      </c>
      <c r="C82" s="205">
        <v>3500</v>
      </c>
      <c r="D82" s="21">
        <v>3500</v>
      </c>
      <c r="E82" s="34">
        <v>3500</v>
      </c>
      <c r="F82" s="259">
        <f t="shared" si="1"/>
        <v>1</v>
      </c>
    </row>
    <row r="83" spans="1:6" ht="15" customHeight="1">
      <c r="A83" s="345" t="s">
        <v>25</v>
      </c>
      <c r="B83" s="128" t="s">
        <v>20</v>
      </c>
      <c r="C83" s="251">
        <f>SUM(C84:C86)</f>
        <v>17314</v>
      </c>
      <c r="D83" s="29">
        <f>SUM(D84:D86)</f>
        <v>17314</v>
      </c>
      <c r="E83" s="255">
        <f>SUM(E84:E86)</f>
        <v>17314</v>
      </c>
      <c r="F83" s="258">
        <f t="shared" si="1"/>
        <v>1</v>
      </c>
    </row>
    <row r="84" spans="1:6" ht="15" customHeight="1">
      <c r="A84" s="19" t="s">
        <v>9</v>
      </c>
      <c r="B84" s="93" t="s">
        <v>294</v>
      </c>
      <c r="C84" s="205">
        <v>5000</v>
      </c>
      <c r="D84" s="21">
        <v>5000</v>
      </c>
      <c r="E84" s="34">
        <v>5000</v>
      </c>
      <c r="F84" s="259">
        <f t="shared" si="1"/>
        <v>1</v>
      </c>
    </row>
    <row r="85" spans="1:6" ht="15" customHeight="1">
      <c r="A85" s="19" t="s">
        <v>11</v>
      </c>
      <c r="B85" s="93" t="s">
        <v>295</v>
      </c>
      <c r="C85" s="205">
        <v>5000</v>
      </c>
      <c r="D85" s="21">
        <v>5000</v>
      </c>
      <c r="E85" s="34">
        <v>5000</v>
      </c>
      <c r="F85" s="259">
        <f t="shared" si="1"/>
        <v>1</v>
      </c>
    </row>
    <row r="86" spans="1:6" ht="15" customHeight="1">
      <c r="A86" s="19" t="s">
        <v>67</v>
      </c>
      <c r="B86" s="93" t="s">
        <v>296</v>
      </c>
      <c r="C86" s="205">
        <v>7314</v>
      </c>
      <c r="D86" s="21">
        <v>7314</v>
      </c>
      <c r="E86" s="34">
        <v>7314</v>
      </c>
      <c r="F86" s="259">
        <f t="shared" si="1"/>
        <v>1</v>
      </c>
    </row>
    <row r="87" spans="1:6" ht="15" customHeight="1" thickBot="1">
      <c r="A87" s="346" t="s">
        <v>30</v>
      </c>
      <c r="B87" s="131" t="s">
        <v>297</v>
      </c>
      <c r="C87" s="253">
        <v>129588</v>
      </c>
      <c r="D87" s="246">
        <v>130835</v>
      </c>
      <c r="E87" s="257">
        <v>130835</v>
      </c>
      <c r="F87" s="249">
        <f t="shared" si="1"/>
        <v>1.009622804580671</v>
      </c>
    </row>
    <row r="88" spans="1:6" ht="15" customHeight="1" thickBot="1" thickTop="1">
      <c r="A88" s="462" t="s">
        <v>305</v>
      </c>
      <c r="B88" s="463"/>
      <c r="C88" s="211">
        <f>C56+C58+C61+C72+C83+C87</f>
        <v>285251</v>
      </c>
      <c r="D88" s="64">
        <f>D56+D58+D61+D72+D83+D87</f>
        <v>302728</v>
      </c>
      <c r="E88" s="91">
        <f>E56+E58+E61+E72+E83+E87</f>
        <v>305538</v>
      </c>
      <c r="F88" s="261">
        <f>E88/C88</f>
        <v>1.07111982078941</v>
      </c>
    </row>
    <row r="89" ht="15" customHeight="1" thickTop="1"/>
  </sheetData>
  <sheetProtection/>
  <mergeCells count="8">
    <mergeCell ref="A32:B32"/>
    <mergeCell ref="A1:F1"/>
    <mergeCell ref="A2:F2"/>
    <mergeCell ref="A4:F4"/>
    <mergeCell ref="A88:B88"/>
    <mergeCell ref="A48:F48"/>
    <mergeCell ref="A49:F49"/>
    <mergeCell ref="A51:F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2" customWidth="1"/>
    <col min="2" max="2" width="37.7109375" style="2" customWidth="1"/>
    <col min="3" max="5" width="9.7109375" style="2" customWidth="1"/>
    <col min="6" max="6" width="9.7109375" style="0" customWidth="1"/>
  </cols>
  <sheetData>
    <row r="1" spans="1:6" ht="15" customHeight="1">
      <c r="A1" s="413" t="s">
        <v>311</v>
      </c>
      <c r="B1" s="413"/>
      <c r="C1" s="413"/>
      <c r="D1" s="413"/>
      <c r="E1" s="413"/>
      <c r="F1" s="413"/>
    </row>
    <row r="2" spans="1:6" ht="15" customHeight="1">
      <c r="A2" s="413" t="s">
        <v>513</v>
      </c>
      <c r="B2" s="413"/>
      <c r="C2" s="413"/>
      <c r="D2" s="413"/>
      <c r="E2" s="413"/>
      <c r="F2" s="413"/>
    </row>
    <row r="3" ht="15" customHeight="1">
      <c r="A3" s="3"/>
    </row>
    <row r="4" spans="1:6" ht="15" customHeight="1">
      <c r="A4" s="472" t="s">
        <v>307</v>
      </c>
      <c r="B4" s="472"/>
      <c r="C4" s="472"/>
      <c r="D4" s="472"/>
      <c r="E4" s="472"/>
      <c r="F4" s="1"/>
    </row>
    <row r="5" spans="1:6" ht="15" customHeight="1">
      <c r="A5" s="132"/>
      <c r="B5" s="132"/>
      <c r="C5" s="132"/>
      <c r="D5" s="132"/>
      <c r="E5" s="132"/>
      <c r="F5" s="1"/>
    </row>
    <row r="6" spans="1:6" ht="15" customHeight="1" thickBot="1">
      <c r="A6" s="133"/>
      <c r="B6" s="133"/>
      <c r="C6" s="133"/>
      <c r="D6" s="133"/>
      <c r="E6" s="133"/>
      <c r="F6" s="38" t="s">
        <v>94</v>
      </c>
    </row>
    <row r="7" spans="1:6" ht="27" customHeight="1" thickTop="1">
      <c r="A7" s="6" t="s">
        <v>135</v>
      </c>
      <c r="B7" s="8" t="s">
        <v>455</v>
      </c>
      <c r="C7" s="8" t="s">
        <v>127</v>
      </c>
      <c r="D7" s="8" t="s">
        <v>443</v>
      </c>
      <c r="E7" s="8" t="s">
        <v>444</v>
      </c>
      <c r="F7" s="10" t="s">
        <v>445</v>
      </c>
    </row>
    <row r="8" spans="1:6" ht="15" customHeight="1" thickBot="1">
      <c r="A8" s="347" t="s">
        <v>0</v>
      </c>
      <c r="B8" s="103" t="s">
        <v>2</v>
      </c>
      <c r="C8" s="103" t="s">
        <v>3</v>
      </c>
      <c r="D8" s="103" t="s">
        <v>4</v>
      </c>
      <c r="E8" s="103" t="s">
        <v>5</v>
      </c>
      <c r="F8" s="105" t="s">
        <v>328</v>
      </c>
    </row>
    <row r="9" spans="1:6" ht="15" customHeight="1" thickTop="1">
      <c r="A9" s="134" t="s">
        <v>9</v>
      </c>
      <c r="B9" s="135" t="s">
        <v>50</v>
      </c>
      <c r="C9" s="140">
        <v>36844</v>
      </c>
      <c r="D9" s="140">
        <v>54321</v>
      </c>
      <c r="E9" s="311">
        <v>51686</v>
      </c>
      <c r="F9" s="315">
        <f>E9/C9</f>
        <v>1.4028335685593312</v>
      </c>
    </row>
    <row r="10" spans="1:6" ht="15" customHeight="1" thickBot="1">
      <c r="A10" s="139" t="s">
        <v>308</v>
      </c>
      <c r="B10" s="136" t="s">
        <v>309</v>
      </c>
      <c r="C10" s="141">
        <v>18000</v>
      </c>
      <c r="D10" s="141">
        <v>18000</v>
      </c>
      <c r="E10" s="312">
        <v>18000</v>
      </c>
      <c r="F10" s="316">
        <f>E10/C10</f>
        <v>1</v>
      </c>
    </row>
    <row r="11" spans="1:6" ht="15" customHeight="1" thickBot="1" thickTop="1">
      <c r="A11" s="137"/>
      <c r="B11" s="138" t="s">
        <v>310</v>
      </c>
      <c r="C11" s="142">
        <f>C9+C10</f>
        <v>54844</v>
      </c>
      <c r="D11" s="142">
        <f>D9+D10</f>
        <v>72321</v>
      </c>
      <c r="E11" s="313">
        <f>E9+E10</f>
        <v>69686</v>
      </c>
      <c r="F11" s="317">
        <f>E11/C11</f>
        <v>1.2706221282182188</v>
      </c>
    </row>
    <row r="12" ht="12.75" thickTop="1"/>
    <row r="18" ht="19.5" customHeight="1"/>
  </sheetData>
  <sheetProtection/>
  <mergeCells count="3">
    <mergeCell ref="A4:E4"/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2" customWidth="1"/>
    <col min="2" max="2" width="36.7109375" style="2" customWidth="1"/>
    <col min="3" max="5" width="10.7109375" style="2" customWidth="1"/>
    <col min="6" max="6" width="10.7109375" style="0" customWidth="1"/>
  </cols>
  <sheetData>
    <row r="1" spans="1:6" ht="15" customHeight="1">
      <c r="A1" s="413" t="s">
        <v>333</v>
      </c>
      <c r="B1" s="413"/>
      <c r="C1" s="413"/>
      <c r="D1" s="413"/>
      <c r="E1" s="413"/>
      <c r="F1" s="413"/>
    </row>
    <row r="2" spans="1:6" ht="15" customHeight="1">
      <c r="A2" s="413" t="s">
        <v>512</v>
      </c>
      <c r="B2" s="413"/>
      <c r="C2" s="413"/>
      <c r="D2" s="413"/>
      <c r="E2" s="413"/>
      <c r="F2" s="413"/>
    </row>
    <row r="3" ht="15" customHeight="1">
      <c r="A3" s="3"/>
    </row>
    <row r="4" spans="1:5" ht="15" customHeight="1">
      <c r="A4" s="472" t="s">
        <v>332</v>
      </c>
      <c r="B4" s="472"/>
      <c r="C4" s="472"/>
      <c r="D4" s="472"/>
      <c r="E4" s="472"/>
    </row>
    <row r="5" ht="15" customHeight="1"/>
    <row r="6" ht="15" customHeight="1" thickBot="1">
      <c r="F6" s="38" t="s">
        <v>94</v>
      </c>
    </row>
    <row r="7" spans="1:6" s="40" customFormat="1" ht="27" customHeight="1" thickTop="1">
      <c r="A7" s="150" t="s">
        <v>528</v>
      </c>
      <c r="B7" s="151" t="s">
        <v>312</v>
      </c>
      <c r="C7" s="216" t="s">
        <v>127</v>
      </c>
      <c r="D7" s="8" t="s">
        <v>443</v>
      </c>
      <c r="E7" s="8" t="s">
        <v>444</v>
      </c>
      <c r="F7" s="46" t="s">
        <v>462</v>
      </c>
    </row>
    <row r="8" spans="1:6" s="40" customFormat="1" ht="15" customHeight="1" thickBot="1">
      <c r="A8" s="264" t="s">
        <v>0</v>
      </c>
      <c r="B8" s="265" t="s">
        <v>2</v>
      </c>
      <c r="C8" s="217" t="s">
        <v>3</v>
      </c>
      <c r="D8" s="103" t="s">
        <v>4</v>
      </c>
      <c r="E8" s="103" t="s">
        <v>5</v>
      </c>
      <c r="F8" s="104" t="s">
        <v>328</v>
      </c>
    </row>
    <row r="9" spans="1:6" s="40" customFormat="1" ht="15" customHeight="1" thickTop="1">
      <c r="A9" s="262" t="s">
        <v>7</v>
      </c>
      <c r="B9" s="263" t="s">
        <v>143</v>
      </c>
      <c r="C9" s="266">
        <f>SUM(C10:C12)</f>
        <v>10500</v>
      </c>
      <c r="D9" s="149">
        <f>SUM(D10:D12)</f>
        <v>10500</v>
      </c>
      <c r="E9" s="149">
        <f>SUM(E10:E12)</f>
        <v>10500</v>
      </c>
      <c r="F9" s="369">
        <f>E9/C9</f>
        <v>1</v>
      </c>
    </row>
    <row r="10" spans="1:6" s="40" customFormat="1" ht="15" customHeight="1">
      <c r="A10" s="146" t="s">
        <v>9</v>
      </c>
      <c r="B10" s="147" t="s">
        <v>325</v>
      </c>
      <c r="C10" s="267">
        <v>5000</v>
      </c>
      <c r="D10" s="148">
        <v>5000</v>
      </c>
      <c r="E10" s="148">
        <v>5000</v>
      </c>
      <c r="F10" s="370"/>
    </row>
    <row r="11" spans="1:6" s="40" customFormat="1" ht="15" customHeight="1">
      <c r="A11" s="146" t="s">
        <v>11</v>
      </c>
      <c r="B11" s="147" t="s">
        <v>326</v>
      </c>
      <c r="C11" s="267">
        <v>5000</v>
      </c>
      <c r="D11" s="148">
        <v>5000</v>
      </c>
      <c r="E11" s="148">
        <v>5000</v>
      </c>
      <c r="F11" s="370"/>
    </row>
    <row r="12" spans="1:6" s="40" customFormat="1" ht="15" customHeight="1">
      <c r="A12" s="146" t="s">
        <v>67</v>
      </c>
      <c r="B12" s="147" t="s">
        <v>327</v>
      </c>
      <c r="C12" s="267">
        <v>500</v>
      </c>
      <c r="D12" s="148">
        <v>500</v>
      </c>
      <c r="E12" s="148">
        <v>500</v>
      </c>
      <c r="F12" s="370"/>
    </row>
    <row r="13" spans="1:6" s="40" customFormat="1" ht="15" customHeight="1">
      <c r="A13" s="143" t="s">
        <v>17</v>
      </c>
      <c r="B13" s="144" t="s">
        <v>144</v>
      </c>
      <c r="C13" s="268">
        <f>SUM(C14:C26)</f>
        <v>56699</v>
      </c>
      <c r="D13" s="145">
        <f>SUM(D14:D26)</f>
        <v>56699</v>
      </c>
      <c r="E13" s="145">
        <f>SUM(E14:E26)</f>
        <v>61699</v>
      </c>
      <c r="F13" s="371">
        <f>E13/C13</f>
        <v>1.088184976807351</v>
      </c>
    </row>
    <row r="14" spans="1:6" s="40" customFormat="1" ht="15" customHeight="1">
      <c r="A14" s="146" t="s">
        <v>9</v>
      </c>
      <c r="B14" s="147" t="s">
        <v>313</v>
      </c>
      <c r="C14" s="267">
        <v>20000</v>
      </c>
      <c r="D14" s="148">
        <v>20000</v>
      </c>
      <c r="E14" s="148">
        <v>20000</v>
      </c>
      <c r="F14" s="370"/>
    </row>
    <row r="15" spans="1:6" s="40" customFormat="1" ht="15" customHeight="1">
      <c r="A15" s="146" t="s">
        <v>11</v>
      </c>
      <c r="B15" s="147" t="s">
        <v>314</v>
      </c>
      <c r="C15" s="267">
        <v>9350</v>
      </c>
      <c r="D15" s="148">
        <v>9350</v>
      </c>
      <c r="E15" s="148">
        <v>9350</v>
      </c>
      <c r="F15" s="370"/>
    </row>
    <row r="16" spans="1:6" s="40" customFormat="1" ht="15" customHeight="1">
      <c r="A16" s="146" t="s">
        <v>67</v>
      </c>
      <c r="B16" s="147" t="s">
        <v>315</v>
      </c>
      <c r="C16" s="267">
        <v>5271</v>
      </c>
      <c r="D16" s="148">
        <v>5271</v>
      </c>
      <c r="E16" s="148">
        <v>5271</v>
      </c>
      <c r="F16" s="370"/>
    </row>
    <row r="17" spans="1:6" s="40" customFormat="1" ht="15" customHeight="1">
      <c r="A17" s="146" t="s">
        <v>69</v>
      </c>
      <c r="B17" s="147" t="s">
        <v>316</v>
      </c>
      <c r="C17" s="267">
        <v>3000</v>
      </c>
      <c r="D17" s="148">
        <v>3000</v>
      </c>
      <c r="E17" s="148">
        <v>3000</v>
      </c>
      <c r="F17" s="370"/>
    </row>
    <row r="18" spans="1:6" s="40" customFormat="1" ht="15" customHeight="1">
      <c r="A18" s="146" t="s">
        <v>71</v>
      </c>
      <c r="B18" s="147" t="s">
        <v>317</v>
      </c>
      <c r="C18" s="267">
        <v>2900</v>
      </c>
      <c r="D18" s="148">
        <v>2900</v>
      </c>
      <c r="E18" s="148">
        <v>2900</v>
      </c>
      <c r="F18" s="370"/>
    </row>
    <row r="19" spans="1:6" s="40" customFormat="1" ht="15" customHeight="1">
      <c r="A19" s="146" t="s">
        <v>74</v>
      </c>
      <c r="B19" s="147" t="s">
        <v>318</v>
      </c>
      <c r="C19" s="267">
        <v>1000</v>
      </c>
      <c r="D19" s="148">
        <v>1000</v>
      </c>
      <c r="E19" s="148">
        <v>1000</v>
      </c>
      <c r="F19" s="370"/>
    </row>
    <row r="20" spans="1:6" s="40" customFormat="1" ht="15" customHeight="1">
      <c r="A20" s="146" t="s">
        <v>77</v>
      </c>
      <c r="B20" s="147" t="s">
        <v>319</v>
      </c>
      <c r="C20" s="267">
        <v>150</v>
      </c>
      <c r="D20" s="148">
        <v>150</v>
      </c>
      <c r="E20" s="148">
        <v>150</v>
      </c>
      <c r="F20" s="370"/>
    </row>
    <row r="21" spans="1:6" s="40" customFormat="1" ht="15" customHeight="1">
      <c r="A21" s="146" t="s">
        <v>132</v>
      </c>
      <c r="B21" s="147" t="s">
        <v>320</v>
      </c>
      <c r="C21" s="267">
        <v>70</v>
      </c>
      <c r="D21" s="148">
        <v>70</v>
      </c>
      <c r="E21" s="148">
        <v>70</v>
      </c>
      <c r="F21" s="370"/>
    </row>
    <row r="22" spans="1:6" s="40" customFormat="1" ht="15" customHeight="1">
      <c r="A22" s="146" t="s">
        <v>161</v>
      </c>
      <c r="B22" s="147" t="s">
        <v>321</v>
      </c>
      <c r="C22" s="267">
        <v>458</v>
      </c>
      <c r="D22" s="148">
        <v>458</v>
      </c>
      <c r="E22" s="148">
        <v>458</v>
      </c>
      <c r="F22" s="370"/>
    </row>
    <row r="23" spans="1:6" s="40" customFormat="1" ht="15" customHeight="1">
      <c r="A23" s="146" t="s">
        <v>162</v>
      </c>
      <c r="B23" s="20" t="s">
        <v>330</v>
      </c>
      <c r="C23" s="269">
        <v>14500</v>
      </c>
      <c r="D23" s="97">
        <v>14500</v>
      </c>
      <c r="E23" s="97">
        <v>14500</v>
      </c>
      <c r="F23" s="372"/>
    </row>
    <row r="24" spans="1:6" s="40" customFormat="1" ht="15" customHeight="1">
      <c r="A24" s="146" t="s">
        <v>163</v>
      </c>
      <c r="B24" s="20" t="s">
        <v>323</v>
      </c>
      <c r="C24" s="269"/>
      <c r="D24" s="97"/>
      <c r="E24" s="97">
        <v>5000</v>
      </c>
      <c r="F24" s="372"/>
    </row>
    <row r="25" spans="1:6" s="162" customFormat="1" ht="15" customHeight="1">
      <c r="A25" s="146" t="s">
        <v>165</v>
      </c>
      <c r="B25" s="20" t="s">
        <v>322</v>
      </c>
      <c r="C25" s="269"/>
      <c r="D25" s="97"/>
      <c r="E25" s="97"/>
      <c r="F25" s="372"/>
    </row>
    <row r="26" spans="1:6" s="40" customFormat="1" ht="15" customHeight="1">
      <c r="A26" s="146" t="s">
        <v>167</v>
      </c>
      <c r="B26" s="20" t="s">
        <v>324</v>
      </c>
      <c r="C26" s="269"/>
      <c r="D26" s="97"/>
      <c r="E26" s="97"/>
      <c r="F26" s="372"/>
    </row>
    <row r="27" spans="1:6" s="40" customFormat="1" ht="15" customHeight="1" thickBot="1">
      <c r="A27" s="271" t="s">
        <v>19</v>
      </c>
      <c r="B27" s="272" t="s">
        <v>51</v>
      </c>
      <c r="C27" s="273">
        <v>18000</v>
      </c>
      <c r="D27" s="273">
        <v>18000</v>
      </c>
      <c r="E27" s="375"/>
      <c r="F27" s="373"/>
    </row>
    <row r="28" spans="1:6" s="40" customFormat="1" ht="15" customHeight="1" thickBot="1" thickTop="1">
      <c r="A28" s="473" t="s">
        <v>331</v>
      </c>
      <c r="B28" s="474"/>
      <c r="C28" s="270">
        <f>C9+C13+C27</f>
        <v>85199</v>
      </c>
      <c r="D28" s="270">
        <f>D9+D13+D27</f>
        <v>85199</v>
      </c>
      <c r="E28" s="376">
        <f>E9+E13</f>
        <v>72199</v>
      </c>
      <c r="F28" s="374">
        <f>E28/C28</f>
        <v>0.8474160494841488</v>
      </c>
    </row>
    <row r="29" ht="12.75" thickTop="1"/>
  </sheetData>
  <sheetProtection/>
  <mergeCells count="4">
    <mergeCell ref="A4:E4"/>
    <mergeCell ref="A28:B28"/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Balatonakali Polgármesteri Hivatal</dc:creator>
  <cp:keywords/>
  <dc:description/>
  <cp:lastModifiedBy>User</cp:lastModifiedBy>
  <cp:lastPrinted>2013-09-06T07:43:03Z</cp:lastPrinted>
  <dcterms:created xsi:type="dcterms:W3CDTF">2013-08-02T07:05:50Z</dcterms:created>
  <dcterms:modified xsi:type="dcterms:W3CDTF">2013-09-09T07:00:15Z</dcterms:modified>
  <cp:category/>
  <cp:version/>
  <cp:contentType/>
  <cp:contentStatus/>
</cp:coreProperties>
</file>