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.a sz. melléklet" sheetId="1" r:id="rId1"/>
    <sheet name="1.b sz. melléklet" sheetId="2" r:id="rId2"/>
    <sheet name="1.c sz. melléklet" sheetId="3" r:id="rId3"/>
    <sheet name="2. sz. melléklet" sheetId="4" r:id="rId4"/>
    <sheet name="3.sz. melléklet" sheetId="5" r:id="rId5"/>
    <sheet name="4.sz. melléklet" sheetId="6" r:id="rId6"/>
    <sheet name="5.sz. melléklet" sheetId="7" r:id="rId7"/>
    <sheet name="6.sz. melléklet" sheetId="8" r:id="rId8"/>
    <sheet name="7.sz. melléklet" sheetId="9" r:id="rId9"/>
    <sheet name="8.sz. melléklet" sheetId="10" r:id="rId10"/>
    <sheet name="9.sz. melléklet" sheetId="11" r:id="rId11"/>
    <sheet name="10.sz. melléklet" sheetId="12" r:id="rId12"/>
    <sheet name="11.sz. melléklet" sheetId="13" r:id="rId13"/>
    <sheet name="12.sz. melléklet" sheetId="14" r:id="rId14"/>
    <sheet name="13.sz. melléklet" sheetId="15" r:id="rId15"/>
    <sheet name="14.sz. melléklet" sheetId="16" r:id="rId16"/>
    <sheet name="15.sz. melléklet" sheetId="17" r:id="rId17"/>
    <sheet name="16.sz. melléklet" sheetId="18" r:id="rId18"/>
    <sheet name="17.sz. melléklet" sheetId="19" r:id="rId19"/>
    <sheet name="18.sz. melléklet" sheetId="20" r:id="rId20"/>
    <sheet name="19.sz. melléklet" sheetId="21" r:id="rId21"/>
    <sheet name="20.sz. melléklet" sheetId="22" r:id="rId22"/>
    <sheet name="21.sz. melléklet" sheetId="23" r:id="rId23"/>
    <sheet name="22.sz. melléklet" sheetId="24" r:id="rId24"/>
    <sheet name="23.sz. melléklet " sheetId="25" r:id="rId25"/>
    <sheet name="24.sz. melléklet" sheetId="26" r:id="rId26"/>
    <sheet name="25.sz. melléklet" sheetId="27" r:id="rId27"/>
    <sheet name="26.sz. melléklet" sheetId="28" r:id="rId28"/>
    <sheet name="27.sz. melléklet" sheetId="29" r:id="rId29"/>
    <sheet name="28.sz. melléklet" sheetId="30" r:id="rId30"/>
    <sheet name="29.sz. melléklet" sheetId="31" r:id="rId31"/>
    <sheet name="30.sz. melléklet" sheetId="32" r:id="rId32"/>
    <sheet name="31.sz. melléklet" sheetId="33" r:id="rId33"/>
    <sheet name="32.sz. melléklet" sheetId="34" r:id="rId34"/>
    <sheet name="33.sz. melléklet" sheetId="35" r:id="rId35"/>
  </sheets>
  <externalReferences>
    <externalReference r:id="rId38"/>
  </externalReferences>
  <definedNames/>
  <calcPr fullCalcOnLoad="1"/>
</workbook>
</file>

<file path=xl/sharedStrings.xml><?xml version="1.0" encoding="utf-8"?>
<sst xmlns="http://schemas.openxmlformats.org/spreadsheetml/2006/main" count="2613" uniqueCount="898">
  <si>
    <t> Egy ellátottra jutó</t>
  </si>
  <si>
    <t>eFt </t>
  </si>
  <si>
    <t>Ápolási díj alanyi jogon</t>
  </si>
  <si>
    <t> 7</t>
  </si>
  <si>
    <t>Rendszeres gyermekvédelmi pénzbeli ellátás</t>
  </si>
  <si>
    <t>Kérelmezők száma </t>
  </si>
  <si>
    <t> Kedvezményes</t>
  </si>
  <si>
    <t> 12</t>
  </si>
  <si>
    <t>Átmeneti segély</t>
  </si>
  <si>
    <t>Temetési segély</t>
  </si>
  <si>
    <t> 20</t>
  </si>
  <si>
    <t>Közgyógy ellátás</t>
  </si>
  <si>
    <t>eFő </t>
  </si>
  <si>
    <t> 30</t>
  </si>
  <si>
    <t>9 </t>
  </si>
  <si>
    <t>Civil szervezetek működési támogatása</t>
  </si>
  <si>
    <t> Benyújtott igény</t>
  </si>
  <si>
    <t> db</t>
  </si>
  <si>
    <t>7 </t>
  </si>
  <si>
    <t> Támogatási átlag</t>
  </si>
  <si>
    <t> eFt</t>
  </si>
  <si>
    <t>4 </t>
  </si>
  <si>
    <t>Közcélú foglalkoztatás</t>
  </si>
  <si>
    <t>Foglalkoztatási nap </t>
  </si>
  <si>
    <t>nap </t>
  </si>
  <si>
    <t> 365</t>
  </si>
  <si>
    <t>Olvasóterem nagysága </t>
  </si>
  <si>
    <t>Könyvtári szolgáltatás</t>
  </si>
  <si>
    <t> Kiszolgált olvasói kör nagys.</t>
  </si>
  <si>
    <t>fő</t>
  </si>
  <si>
    <t> 112</t>
  </si>
  <si>
    <t> Használatok száma</t>
  </si>
  <si>
    <r>
      <t> 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 </t>
    </r>
  </si>
  <si>
    <t>1764 </t>
  </si>
  <si>
    <t> Felhasználói elégedettség 1-10 skálán</t>
  </si>
  <si>
    <t>23. számú melléklet</t>
  </si>
  <si>
    <t>5.</t>
  </si>
  <si>
    <t>6.</t>
  </si>
  <si>
    <t>Zárólétszám (fő)</t>
  </si>
  <si>
    <t>Munkajogi zárólétszám (fő)</t>
  </si>
  <si>
    <t>7. számú melléklet</t>
  </si>
  <si>
    <t>Balatonakali Önkormányzat követelések állományának alakulása 2013. évben</t>
  </si>
  <si>
    <t>Balatonakali Önkormányzat kötelezettségek állományának alakulása 2013. évben</t>
  </si>
  <si>
    <t>Balatonakali Önkormányzat eszközök értékvesztésének alakulása 2013. évben</t>
  </si>
  <si>
    <t>Balatonakali Önkormányzat részesedések állományának alakulása  2013. évben</t>
  </si>
  <si>
    <t>Balatonakali Önkormányzat 2013. évi feladatmutatói</t>
  </si>
  <si>
    <t>Balatonakali Önkormányzat által nyújtott 2013. évi közvetett támogatások</t>
  </si>
  <si>
    <t>Balatonakali Napköziotthonos Óvoda 2013. évi egyszerűsített pénzmaradvány kimutatása</t>
  </si>
  <si>
    <t>Balatonakali Polgármesteri Hivatal 2013. évi egyszerűsített pénzmaradvány kimutatása</t>
  </si>
  <si>
    <t>II. Rövid lejáratú kötelezettségek összesen</t>
  </si>
  <si>
    <t xml:space="preserve">II. Rövid lejáratú kötelezettségek összesen </t>
  </si>
  <si>
    <t>A vagyon tételes bemutatása - terjedelmi okok miatt - nem része a mellékletnek.</t>
  </si>
  <si>
    <t>Munkaadót terhelő járulékok és szociális hozzájárulási adó</t>
  </si>
  <si>
    <t>Felújítás</t>
  </si>
  <si>
    <t>Felhalmozási kiadások ( felújítás nélkül)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</si>
  <si>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</si>
  <si>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</si>
  <si>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</si>
  <si>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</si>
  <si>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</si>
  <si>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-15-ből likvid hitelek kiadása</t>
  </si>
  <si>
    <t>Tartós hitelviszonyt megtestesítő értékpapírok kiadásai</t>
  </si>
  <si>
    <t>Forgatási célú hitelviszonyt megt.értékpapírok kiadásai</t>
  </si>
  <si>
    <t>Pénzügyi lízing tőketörlesztés miatti kiadások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</si>
  <si>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</si>
  <si>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</si>
  <si>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</si>
  <si>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</si>
  <si>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</si>
  <si>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</si>
  <si>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Felhalmozási és tőke jellegű bevétel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</si>
  <si>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</si>
  <si>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</si>
  <si>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</si>
  <si>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</si>
  <si>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Hosszú lejáratú hitelek felvétele</t>
  </si>
  <si>
    <t>Rövid lejáratú hitelek felvétele</t>
  </si>
  <si>
    <t>- 38-ból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</si>
  <si>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</si>
  <si>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</si>
  <si>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</si>
  <si>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</si>
  <si>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</si>
  <si>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</si>
  <si>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</si>
  <si>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</si>
  <si>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</si>
  <si>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</si>
  <si>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</si>
  <si>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Előző évi beszámoló záró</t>
  </si>
  <si>
    <t>Tárgy évi beszámoló záró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</si>
  <si>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</si>
  <si>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</si>
  <si>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</si>
  <si>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</si>
  <si>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</si>
  <si>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</si>
  <si>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</si>
  <si>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</si>
  <si>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</si>
  <si>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</si>
  <si>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Tartósan adott kölcsönök</t>
  </si>
  <si>
    <t>Hosszú lejáratú betétek</t>
  </si>
  <si>
    <t>Egyéb hosszú lejáratú követelések</t>
  </si>
  <si>
    <t>Befektetett eszközök összesen (01+...+07)</t>
  </si>
  <si>
    <t>Készletek</t>
  </si>
  <si>
    <t>Követelések áruszállításból, szolgáltatásból (vevők)</t>
  </si>
  <si>
    <t>Adósok</t>
  </si>
  <si>
    <t>- ebből: Egyszerűsített értékelési eljárás alá vont követelés</t>
  </si>
  <si>
    <t>Rövid lejáratú kölcsönök</t>
  </si>
  <si>
    <t>Egyéb követelések</t>
  </si>
  <si>
    <t>Forgatási célú részesedések</t>
  </si>
  <si>
    <t>Forgatási célú hitelviszonyt megtestesítő értékpapírok</t>
  </si>
  <si>
    <t>Költségvetési pénzforgalmi számlák</t>
  </si>
  <si>
    <t>Idegen pénzeszközök</t>
  </si>
  <si>
    <t>Forgóeszközök összesen (09+10+11+13+...+18)</t>
  </si>
  <si>
    <t>Eszközök összesen (08+19)</t>
  </si>
  <si>
    <t>Állomány a tárgyév elején</t>
  </si>
  <si>
    <t>a 3/2014. (V.13.) önkormányzati rendelethez</t>
  </si>
  <si>
    <t>Folyó évi előírás (+)</t>
  </si>
  <si>
    <t>Pénzforgalom nélküli tranzakciók (+-)</t>
  </si>
  <si>
    <t>Működési bevételekkel kapcsolatos követelések</t>
  </si>
  <si>
    <t>Ebből: - gépjárműadóval kapcsolatos követelések</t>
  </si>
  <si>
    <t>- helyi adókkal kapcsolatos követelések</t>
  </si>
  <si>
    <t>Befektetett eszközökkel kapcsolatos követelések</t>
  </si>
  <si>
    <t>Egyéb rövid lejáratú követelések</t>
  </si>
  <si>
    <t>Követelések összesen         (01+02+03+06+07+08)</t>
  </si>
  <si>
    <t>Állomány az előző év(ek)ről</t>
  </si>
  <si>
    <t>Ebből: - beruházással kapcsolatos szállítók</t>
  </si>
  <si>
    <t>- felújítással kapcsolatos szállítók</t>
  </si>
  <si>
    <t>- termékvásárlással kapcsolatos szállítók</t>
  </si>
  <si>
    <t>- szolgáltatás-vásárlással kapcsolatos szállítók</t>
  </si>
  <si>
    <t>- helyi adó túlfizetés miatt</t>
  </si>
  <si>
    <t>- egyéb különféle kötelezettségek miatti tartozás</t>
  </si>
  <si>
    <t>Felújítások</t>
  </si>
  <si>
    <t>Beruházások</t>
  </si>
  <si>
    <t>Felhalmozási célú pénzeszközátadások államháztartáson kívülre</t>
  </si>
  <si>
    <t>Személyi juttatások</t>
  </si>
  <si>
    <t>Dologi kiadások</t>
  </si>
  <si>
    <t>Működési célú támogatásértékű kiadások</t>
  </si>
  <si>
    <t>Ellátottak pénzbeli juttatásai</t>
  </si>
  <si>
    <t>Kiadások összesen (82+86)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</si>
  <si>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</si>
  <si>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</si>
  <si>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</si>
  <si>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</si>
  <si>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</si>
  <si>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</si>
  <si>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</si>
  <si>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Bevételek                                           (+)</t>
  </si>
  <si>
    <t>Kiadások                                            (-)</t>
  </si>
  <si>
    <t>Pénzkészlet tárgyidőszak végén</t>
  </si>
  <si>
    <t>Pénzkészlet összesen (08+09+10+11) (12=05+06-07)</t>
  </si>
  <si>
    <t>Előző év</t>
  </si>
  <si>
    <t>Tárgyév</t>
  </si>
  <si>
    <t>1. A hosszú lejáratú költségvetési betétszámlák záróegyenlegei</t>
  </si>
  <si>
    <t>2. A rövid lejáratú költségvetési pénzforgalmi és betétszámlák záróegyenlegei</t>
  </si>
  <si>
    <t>3. Pénztárak és betétkönyvek záróegyenlegei</t>
  </si>
  <si>
    <t>A.   Záró pénzkészlet  (1+2+3)</t>
  </si>
  <si>
    <t>4. Forgatási célú értékpapírok záró állománya</t>
  </si>
  <si>
    <t>5. Rövid lejáratú likvid hitelek és működési célú kötvénykibocsátás záró állománya (-)</t>
  </si>
  <si>
    <t>B.  Forgatási célú finanszírozási műveletek egyenlege  (4+5)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</si>
  <si>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</si>
  <si>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</si>
  <si>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</si>
  <si>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6. Költségvetési aktív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</si>
  <si>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</si>
  <si>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</si>
  <si>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</si>
  <si>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7. Költségvetési passzív elszámolások záróegyenlege  (-)</t>
  </si>
  <si>
    <t>C.  Egyéb aktív és passzív pénzügyi elszámolások összesen       (6+7) (±)</t>
  </si>
  <si>
    <t>8. Előző évben (években) képzett költségvetési tartalékok maradványa  (-)</t>
  </si>
  <si>
    <t>D.  Előző évben (években) képzett tartalékok maradványa (8+9) (-)</t>
  </si>
  <si>
    <t>E.  Vállalkozási tevékenység pénzforgalmi vállalkozási maradványa  (-)</t>
  </si>
  <si>
    <t>F.  Tárgyévi helyesbített pénzmaradvány   (A+B+C+D+E)</t>
  </si>
  <si>
    <t>10. Intézményi költségvetési befizetés többlettámogatás miatt</t>
  </si>
  <si>
    <t>11. Költségvetési befizetés többlettámogatás miatt</t>
  </si>
  <si>
    <t>12. Költségvetési kiutalás kiutalatlan intézményi támogatás miatt</t>
  </si>
  <si>
    <t>13. Költségvetési kiutalás kiutalatlan támogatás miatt</t>
  </si>
  <si>
    <t>G.  Finanszírozásból származó korrekciók (±10±11±12±13) (±)</t>
  </si>
  <si>
    <t>H.  Pénzmaradványt terhelő elvonások  (-)</t>
  </si>
  <si>
    <t>I.    Költségvetési pénzmaradvány  (F±G+H)</t>
  </si>
  <si>
    <t>14. Vállalkozási maradványból alaptevékenység ellátására felhasznált összeg</t>
  </si>
  <si>
    <t>15. A pénzmaradványt külön jogszabály alapján módosító tétel  (±)</t>
  </si>
  <si>
    <t>J.   Módosított pénzmaradvány  (I+14+15)</t>
  </si>
  <si>
    <t>A J. sorból:</t>
  </si>
  <si>
    <t>16. Egészségbiztosítási Alapból folyósított pénzeszköz maradványa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</si>
  <si>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</si>
  <si>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</si>
  <si>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</si>
  <si>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</si>
  <si>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</si>
  <si>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</si>
  <si>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>A központi költségvetésből támogatásként rendelkezésre bocsátott összeg</t>
  </si>
  <si>
    <t>Az önkormányzat, társulás által az adott célra ténylegesen felhasznált összeg (2013-ban)</t>
  </si>
  <si>
    <t>Az önkormányzat, társulás által  fel nem használt, de a következő (2014) évben jogszerűen felhasználható összeg</t>
  </si>
  <si>
    <t>Eltérés (4+5)-3</t>
  </si>
  <si>
    <t>Lakossági víz- és csatornaszolgáltatás támogatása</t>
  </si>
  <si>
    <t>Könyvtári és közművelődési érdekeltségnövelő támogatás, muzeális intézmények szakmai támogatása</t>
  </si>
  <si>
    <t>A 2012. évről áthúzódó bérkompenzáció támogatása</t>
  </si>
  <si>
    <t>Üdülőhelyi feladatok támogatása</t>
  </si>
  <si>
    <t>1/a. számú melléklet</t>
  </si>
  <si>
    <t>1/b. számú melléklet</t>
  </si>
  <si>
    <t xml:space="preserve">Balatonakali Önkormányzat 2013. évi összevont egyszerűsített mérlege </t>
  </si>
  <si>
    <t>Változás</t>
  </si>
  <si>
    <t>1/c. számú melléklet</t>
  </si>
  <si>
    <t>Balatonakali Önkormányzat 2013. évi összevont egyszerűsített pénzmaradvány kimutatása</t>
  </si>
  <si>
    <t>Lakott külterülettel kapcsolatos feladatok támogatása</t>
  </si>
  <si>
    <t>A szerkezetátalakítási tartalékból kapott támogatás</t>
  </si>
  <si>
    <t>A költségvetési szerveknél foglalkoztatottak 2013. évi kompenzációja</t>
  </si>
  <si>
    <t>A helyi önkormányzatok szociális célú tűzifavásárláshoz kapcsolódó kiegészítő támogatása</t>
  </si>
  <si>
    <t>Itthon vagy - Magyarország szeretlek programsorozat</t>
  </si>
  <si>
    <t>Költségvetési engedélyezett létszámkeret (álláshely) fő</t>
  </si>
  <si>
    <t>Átlagos statisztika állományi létszám</t>
  </si>
  <si>
    <t>Immateriális javak</t>
  </si>
  <si>
    <t>Ingatlanok és kapcsolódó vagyoni értékű jogok</t>
  </si>
  <si>
    <t>Gépek, berendezések és felszerelések</t>
  </si>
  <si>
    <t>Járművek</t>
  </si>
  <si>
    <t>Tárgyévi nyitó állomány (Előző évi záró állomány)</t>
  </si>
  <si>
    <t>Bruttó érték növekedés</t>
  </si>
  <si>
    <t>- Beszerzés, létesítés</t>
  </si>
  <si>
    <t>- Felújítás</t>
  </si>
  <si>
    <t>- Beszerzés, felújítás előzetesen felszámított ÁFÁ-ja</t>
  </si>
  <si>
    <t>- Tárgyévi pénzforgalmi növekedések összesen (02+03+04)</t>
  </si>
  <si>
    <t>- Saját kivitelezésű beruházás (felújítás) aktivált értéke</t>
  </si>
  <si>
    <t>- Előző év(ek) beruházásából aktivált érték</t>
  </si>
  <si>
    <t>- Térítésmentes átvétel</t>
  </si>
  <si>
    <t>- Alapítás, átszervezés miatti átvétel</t>
  </si>
  <si>
    <t>- Egyéb növekedés</t>
  </si>
  <si>
    <t>- Tárgyévi pénzforgalom nélküli növekedések összesen (06+...+10)</t>
  </si>
  <si>
    <t>- Összes növekedés (05+11)</t>
  </si>
  <si>
    <t>Bruttó érték csökkenés</t>
  </si>
  <si>
    <t>- Értékesítés</t>
  </si>
  <si>
    <t>- 02-04-ből nem aktivált beruházás, felújítás és ÁFA összege</t>
  </si>
  <si>
    <t>- 02-04-ből a beruházási előleg összege</t>
  </si>
  <si>
    <t>- Selejtezés, megsemmisülés</t>
  </si>
  <si>
    <t>- Térítésmentes átadás</t>
  </si>
  <si>
    <t>- Alapítás, átszervezés miatti átadás</t>
  </si>
  <si>
    <t>- Egyéb csökkenés</t>
  </si>
  <si>
    <t>- Összes csökkenés (13+...+19)</t>
  </si>
  <si>
    <t>Bruttó érték összesen (01+12-20)</t>
  </si>
  <si>
    <t>Terv szerinti értékcsökkenés nyitó állománya</t>
  </si>
  <si>
    <t>- Növekedés</t>
  </si>
  <si>
    <t>- Csökkenés</t>
  </si>
  <si>
    <t>Terv szerinti értékcsökkenés záró állománya (22+23-24)</t>
  </si>
  <si>
    <t>Terven felüli értékcsökkenés nyitó állománya</t>
  </si>
  <si>
    <t>Terven felüli értékcsökkenés visszaírása (27.sorból)</t>
  </si>
  <si>
    <t>Terven felüli értékcsökkenés záró állománya (26+27-28)</t>
  </si>
  <si>
    <t>Értékcsökkenés összesen (25+30)</t>
  </si>
  <si>
    <t>Eszközök nettó értéke (21-31)</t>
  </si>
  <si>
    <t>Teljesen (0-ig) leírt eszközök bruttó értéke</t>
  </si>
  <si>
    <t>Meglévő tartós részesedéshez kapcsolódó tőkeemelés kiadása</t>
  </si>
  <si>
    <t>Ingatlanok felújítása</t>
  </si>
  <si>
    <t>Gépek, berendezések és felszerelések felújítása</t>
  </si>
  <si>
    <t>Járművek felújítása</t>
  </si>
  <si>
    <t>Tenyészállatok felújítása</t>
  </si>
  <si>
    <t>Felújítás előzetesen felszámított általános forgalmi adója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</si>
  <si>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</si>
  <si>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</si>
  <si>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</si>
  <si>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</si>
  <si>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>Járművek vásárlása, létesítése</t>
  </si>
  <si>
    <t>Tenyészállatok vásárlása</t>
  </si>
  <si>
    <t>Állami készletek, tartalékok felhalmozási kiadásai</t>
  </si>
  <si>
    <t>Beruházás előzetesen felszámított általános forgalmi adója</t>
  </si>
  <si>
    <t>Beruházási kiadásokhoz kapcsolódó általános forgalmi adó befizetés</t>
  </si>
  <si>
    <t>Áru- és készletértékesítés ellenértéke</t>
  </si>
  <si>
    <t>Nyújtott szolgáltatások ellenértéke</t>
  </si>
  <si>
    <t>Egyéb saját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</si>
  <si>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</si>
  <si>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</si>
  <si>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</si>
  <si>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</si>
  <si>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</si>
  <si>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Kiszámlázott termékek és szolgáltatások ÁFÁ-ja</t>
  </si>
  <si>
    <t>Működési kiadásokhoz kapcsolódó fordított ÁFA miatti bevétel</t>
  </si>
  <si>
    <t>Működési célú kamatbevételek államháztartáson kívülről</t>
  </si>
  <si>
    <t>Egyéb önkormányzati vagyon üzemeltetéséből, koncesszióból származó bevétel</t>
  </si>
  <si>
    <t>Osztalék- és hozambevétel</t>
  </si>
  <si>
    <t>A települési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</si>
  <si>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</si>
  <si>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</si>
  <si>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</si>
  <si>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</si>
  <si>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</si>
  <si>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</si>
  <si>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Könyvtári, közművelődési és múzeumi feladatok támogatása</t>
  </si>
  <si>
    <t>Központosított működési célú előirányzatok</t>
  </si>
  <si>
    <t>Szerkezetátalakítási tartalék</t>
  </si>
  <si>
    <t>Egyéb működési célú központi támogatás</t>
  </si>
  <si>
    <t>Előző évi költségvetési kiegészítések, visszatérülések</t>
  </si>
  <si>
    <t>Működési célú támogatásértékű  bevétel központi költségvetési szervektől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</si>
  <si>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</si>
  <si>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</si>
  <si>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pénzeszközátvétel  háztartásoktól</t>
  </si>
  <si>
    <t>Működési célú pénzeszközátvétel  egyéb vállalkozásoktól</t>
  </si>
  <si>
    <t>Működési célú pénzeszközátvétel  egyéb külföldiektől</t>
  </si>
  <si>
    <t>Felhalmozási célú támogatásértékű bevétel elkülönített állami pénzalapoktól</t>
  </si>
  <si>
    <t>Előző év előirányzat-maradványának, pénzmaradványának működési célú igénybevétele</t>
  </si>
  <si>
    <t>Függő bevételek</t>
  </si>
  <si>
    <t>Átfutó bevételek</t>
  </si>
  <si>
    <t>Kiegyenlítő bevételek</t>
  </si>
  <si>
    <t>Igazgatási szolgáltatási díj</t>
  </si>
  <si>
    <t>Gépjárműadó</t>
  </si>
  <si>
    <t>Önkormányzatoknak átengedett egyéb közhatalmi bevételek</t>
  </si>
  <si>
    <t>Építményadó</t>
  </si>
  <si>
    <t>Telekadó</t>
  </si>
  <si>
    <t>Idegenforgalmi adó tartózkodás után</t>
  </si>
  <si>
    <t>Idegenforgalmi adó épület után</t>
  </si>
  <si>
    <t>Iparűzési adó állandó jelleggel végzett iparűzési tevékenység után</t>
  </si>
  <si>
    <t>Talajterhelési díj</t>
  </si>
  <si>
    <t>Adópótlék, adóbírság</t>
  </si>
  <si>
    <t>Összesen</t>
  </si>
  <si>
    <t/>
  </si>
  <si>
    <t>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</si>
  <si>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</si>
  <si>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</si>
  <si>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</si>
  <si>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</si>
  <si>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</si>
  <si>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</si>
  <si>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</si>
  <si>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</si>
  <si>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</si>
  <si>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</si>
  <si>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</si>
  <si>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16</t>
  </si>
  <si>
    <t>21</t>
  </si>
  <si>
    <t>22</t>
  </si>
  <si>
    <t>23</t>
  </si>
  <si>
    <t>24</t>
  </si>
  <si>
    <t>29</t>
  </si>
  <si>
    <t>33</t>
  </si>
  <si>
    <t>Központosított előirányzatok és egyéb kötött felhasználású támogatások elszámolása</t>
  </si>
  <si>
    <t>34</t>
  </si>
  <si>
    <t>36</t>
  </si>
  <si>
    <t>38</t>
  </si>
  <si>
    <t>47</t>
  </si>
  <si>
    <t>49</t>
  </si>
  <si>
    <t>51</t>
  </si>
  <si>
    <t>A helyi önkormányzatok általános működéséhez és ágazati feladataihoz kapcsolódó támogatások elszámolása és a mutatószámok, feladatmutatók alakulása</t>
  </si>
  <si>
    <t>27</t>
  </si>
  <si>
    <t>30</t>
  </si>
  <si>
    <t>32</t>
  </si>
  <si>
    <t>39</t>
  </si>
  <si>
    <t>44</t>
  </si>
  <si>
    <t>46</t>
  </si>
  <si>
    <t>Megnevezés</t>
  </si>
  <si>
    <t>ESZKÖZÖK</t>
  </si>
  <si>
    <t>11</t>
  </si>
  <si>
    <t>13</t>
  </si>
  <si>
    <t>14</t>
  </si>
  <si>
    <t>15</t>
  </si>
  <si>
    <t>17</t>
  </si>
  <si>
    <t>18</t>
  </si>
  <si>
    <t>20</t>
  </si>
  <si>
    <t>25</t>
  </si>
  <si>
    <t>26</t>
  </si>
  <si>
    <t>28</t>
  </si>
  <si>
    <t>31</t>
  </si>
  <si>
    <t>35</t>
  </si>
  <si>
    <t>37</t>
  </si>
  <si>
    <t>40</t>
  </si>
  <si>
    <t>41</t>
  </si>
  <si>
    <t>42</t>
  </si>
  <si>
    <t>43</t>
  </si>
  <si>
    <t>45</t>
  </si>
  <si>
    <t>48</t>
  </si>
  <si>
    <t>50</t>
  </si>
  <si>
    <t>52</t>
  </si>
  <si>
    <t>Eredeti előirányzat</t>
  </si>
  <si>
    <t>Módosított előirányzat</t>
  </si>
  <si>
    <t>Teljesítés</t>
  </si>
  <si>
    <t>Részmunkaidőben foglalkoztatottak rendszeres személyi juttatása</t>
  </si>
  <si>
    <t>Jutalom (normatív)</t>
  </si>
  <si>
    <t>Egyéb munkavégzéshez kapcsolódó juttatások</t>
  </si>
  <si>
    <t>Biztosítási díjak</t>
  </si>
  <si>
    <t>Egyéb sajátos juttatások</t>
  </si>
  <si>
    <t>Üdülési hozzájárulás</t>
  </si>
  <si>
    <t>Közlekedési költségtérítés</t>
  </si>
  <si>
    <t>Étkezési hozzájárulás</t>
  </si>
  <si>
    <t>Egyéb költségtérítés és hozzájárulás</t>
  </si>
  <si>
    <t>Részmunkaidőben foglalkoztatottak személyhez kapcsolódó költségtérítései</t>
  </si>
  <si>
    <t>Szociális hozzájárulási adó</t>
  </si>
  <si>
    <t>Egészségügyi hozzájárulás</t>
  </si>
  <si>
    <t>Táppénz hozzájárulás</t>
  </si>
  <si>
    <t>Egyéb dologi kiadások</t>
  </si>
  <si>
    <t>Működési célú pénzeszközátadások egyéb vállalkozásoknak</t>
  </si>
  <si>
    <t xml:space="preserve">I. Immateriális javak összesen </t>
  </si>
  <si>
    <t xml:space="preserve">II. Tárgyi eszközök összesen </t>
  </si>
  <si>
    <t xml:space="preserve">III. Befektetett pénzügyi eszközök összesen </t>
  </si>
  <si>
    <t xml:space="preserve">IV. Üzemeltetésre, kezelésre átadott, koncesszióba, vagyonkezelésbe adott, illetve vagyonkezelésbe vett eszközök </t>
  </si>
  <si>
    <t>ezer Ft-ban</t>
  </si>
  <si>
    <t>2. számú melléklet</t>
  </si>
  <si>
    <t xml:space="preserve">A) BEFEKTETETT ESZKÖZÖK ÖSSZESEN </t>
  </si>
  <si>
    <t xml:space="preserve">B) FORGÓESZKÖZÖK ÖSSZESEN </t>
  </si>
  <si>
    <t xml:space="preserve">I. Készletek összesen </t>
  </si>
  <si>
    <t xml:space="preserve">II. Követelések összesen </t>
  </si>
  <si>
    <t xml:space="preserve">III. Értékpapírok összesen </t>
  </si>
  <si>
    <t xml:space="preserve">IV. Pénzeszközök összesen </t>
  </si>
  <si>
    <t xml:space="preserve">V. Egyéb aktív pénzügyi elszámolások összesen </t>
  </si>
  <si>
    <t xml:space="preserve">ESZKÖZÖK ÖSSZESEN </t>
  </si>
  <si>
    <t xml:space="preserve">D) SAJÁT TŐKE ÖSSZESEN </t>
  </si>
  <si>
    <t xml:space="preserve">I. Tartós tőke </t>
  </si>
  <si>
    <t xml:space="preserve">II. Tőkeváltozások </t>
  </si>
  <si>
    <t xml:space="preserve">III. Értékelési tartalék </t>
  </si>
  <si>
    <t>E) TARTALÉKOK ÖSSZESEN</t>
  </si>
  <si>
    <t xml:space="preserve">I. Költségvetési tartalékok összesen </t>
  </si>
  <si>
    <t xml:space="preserve">II. Vállalkozási tartalékok összesen </t>
  </si>
  <si>
    <t xml:space="preserve">F) KÖTELEZETTSÉGEK ÖSSZESEN </t>
  </si>
  <si>
    <t xml:space="preserve">I. Hosszú lejáratú kötelezettségek összesen </t>
  </si>
  <si>
    <t xml:space="preserve">III. Egyéb passzív pénzügyi elszámolások összesen </t>
  </si>
  <si>
    <t xml:space="preserve">FORRÁSOK ÖSSZESEN </t>
  </si>
  <si>
    <t>Előző évi költségvetési beszámoló záró adatai</t>
  </si>
  <si>
    <t>Tárgyévi költségvetési beszámoló</t>
  </si>
  <si>
    <t xml:space="preserve">FORRÁSOK   </t>
  </si>
  <si>
    <t>Teljesítés %</t>
  </si>
  <si>
    <t>Államháztartáson kívülre végleges működési pénzeszközátadások</t>
  </si>
  <si>
    <t>Működési célú támogatásértékű kiadások, egyéb támogatás</t>
  </si>
  <si>
    <t>Felhalmozási célú támogatásértékű kiadások, egyéb támogatás</t>
  </si>
  <si>
    <t>Államháztáson kívülre végleges felhalmozási pénzeszközátadások</t>
  </si>
  <si>
    <t>Működési célú támogatásértékű bevételek, egyéb támogatás</t>
  </si>
  <si>
    <t>Államháztartáson kívülről végleges működési pénzeszköz átvétel</t>
  </si>
  <si>
    <t>28-ból Önkorm. sajátos felhalmozási és tőkebevételei</t>
  </si>
  <si>
    <t>Felhalmozási célú támogatásértékű bevételek, egyéb támogatások</t>
  </si>
  <si>
    <t>Államháztartáson kívülről végleges felhalmozási pénzeszközátvételek</t>
  </si>
  <si>
    <t>KÖLTSÉGVETÉSI PÉNZFORGALMI BEVÉTELEK ÖSSZESEN (25+...+28+30+31+32+34+35)</t>
  </si>
  <si>
    <t>Sor-szám</t>
  </si>
  <si>
    <t>3. számú melléklet</t>
  </si>
  <si>
    <t xml:space="preserve">Záró pénzkészlet </t>
  </si>
  <si>
    <t xml:space="preserve">Forgatási célú pénzügyi műveletek egyenlege </t>
  </si>
  <si>
    <t xml:space="preserve">Egyéb aktív és passzív pü-i elszám. összev.záróegyenl (+,-) </t>
  </si>
  <si>
    <t xml:space="preserve">Előző években képzett tartalékok maradványa (-) </t>
  </si>
  <si>
    <t>Vállalkozási tevékenység pénzforgalmi vállalkozási maradványa (-)</t>
  </si>
  <si>
    <t xml:space="preserve">Finanszírozásból származó korrekciók (+,-) </t>
  </si>
  <si>
    <t xml:space="preserve">Pénzmaradványt terhelő elvonások (+,-) </t>
  </si>
  <si>
    <t xml:space="preserve">Ktsgv-i pénzmaradványt külön jogszab. alapján mód.tétel (+,-)  </t>
  </si>
  <si>
    <t xml:space="preserve">Vállalkozási maradványból az alaptev. ellát-ra felhaszn. összeg  </t>
  </si>
  <si>
    <t xml:space="preserve">12-ből Kötelezettségvállalással terhelt pénzmaradvány </t>
  </si>
  <si>
    <t xml:space="preserve">12-ből Szabad pénzmaradvány </t>
  </si>
  <si>
    <t xml:space="preserve">12-ből Egészségbiztosítási alapból folyósított pénzmaradvány </t>
  </si>
  <si>
    <t>Balatonakali Önkormányzat 2013. évi éves pénzforgalmi jelentése</t>
  </si>
  <si>
    <t xml:space="preserve">Működési célú hozam- és kamatbevételek összesen </t>
  </si>
  <si>
    <t xml:space="preserve">Önkormányzat felhalmozási célú költségvetési támogatása            </t>
  </si>
  <si>
    <t xml:space="preserve">Felhalmozási célú támogatásértékű bevételek </t>
  </si>
  <si>
    <t>Felhalmozási célú visszatérítendő támogatások, kölcsönök visszatérülése államháztartáson kívülről</t>
  </si>
  <si>
    <t xml:space="preserve">Felhalmozási célú pénzeszközátvétel államháztartáson kívülről </t>
  </si>
  <si>
    <t xml:space="preserve">Belföldi értékpapírok bevételei </t>
  </si>
  <si>
    <t>4. számú melléklet</t>
  </si>
  <si>
    <t>5. számú melléklet</t>
  </si>
  <si>
    <t xml:space="preserve">Rendszeres személyi juttatás </t>
  </si>
  <si>
    <t xml:space="preserve">Nem rendszeres személyi juttatás </t>
  </si>
  <si>
    <t xml:space="preserve">Külső személyi juttatások </t>
  </si>
  <si>
    <t xml:space="preserve">Munkaadókat terhelő járulékok és szociális hozzájárulási adó   </t>
  </si>
  <si>
    <t xml:space="preserve">Készletbeszerzés </t>
  </si>
  <si>
    <t xml:space="preserve">Kommunikációs szolgáltatások </t>
  </si>
  <si>
    <t xml:space="preserve">Szolgáltatási kiadások </t>
  </si>
  <si>
    <t>Működési célú általános forgalmi adó összesen</t>
  </si>
  <si>
    <t>Kiküldetés, reprezentáció, reklámkiadások</t>
  </si>
  <si>
    <t>Különféle költségvetési befizetések</t>
  </si>
  <si>
    <t>Adók, díjak, egyéb befizetések</t>
  </si>
  <si>
    <t xml:space="preserve">Működési célú pénzeszközátadások államháztartáson kívülre </t>
  </si>
  <si>
    <t xml:space="preserve">Tartalékok (működési célú) </t>
  </si>
  <si>
    <t xml:space="preserve">Felhalmozási célú pénzeszközátadások államháztartáson kívülre </t>
  </si>
  <si>
    <t>Központi, irányítószervi támogatás folyósítása</t>
  </si>
  <si>
    <t>Bevételek összesen</t>
  </si>
  <si>
    <t>ebből: Egészségügyi hozzájárulás</t>
  </si>
  <si>
    <t xml:space="preserve">Finanszírozási kiadások összesen                                                       </t>
  </si>
  <si>
    <t>Függő, átfutó, kiegyenlítő kiadások</t>
  </si>
  <si>
    <t xml:space="preserve">Kiadások összesen                                                                                                       </t>
  </si>
  <si>
    <t xml:space="preserve">Teljes munkaidőben foglalkoztatottak rendszeres személyi juttatása összesen </t>
  </si>
  <si>
    <t>Külső személyi juttatások</t>
  </si>
  <si>
    <t>Felhalmozási kiadások</t>
  </si>
  <si>
    <t>I.</t>
  </si>
  <si>
    <t>1.</t>
  </si>
  <si>
    <t>PM Hivatal - tető</t>
  </si>
  <si>
    <t>2.</t>
  </si>
  <si>
    <t>Strandi átemelő felújítása</t>
  </si>
  <si>
    <t>3.</t>
  </si>
  <si>
    <t>Strandi vizesblokk járólapozása</t>
  </si>
  <si>
    <t>II.</t>
  </si>
  <si>
    <t>Beruházás</t>
  </si>
  <si>
    <t>Kossuth utca - főtér</t>
  </si>
  <si>
    <t>Aprítógép és kazán</t>
  </si>
  <si>
    <t>Rendezési terv</t>
  </si>
  <si>
    <t>4.</t>
  </si>
  <si>
    <t>Térfigyelő rendszer</t>
  </si>
  <si>
    <t>Esővíz gyűjtő</t>
  </si>
  <si>
    <t>Közvilágítás</t>
  </si>
  <si>
    <t>Számítógép</t>
  </si>
  <si>
    <t>Számítógép program</t>
  </si>
  <si>
    <t>Sófal</t>
  </si>
  <si>
    <t>Telkek, földterület vásárlása</t>
  </si>
  <si>
    <t>Hőlégsterilizátor</t>
  </si>
  <si>
    <t>XZM-505 utánfutó, Alfa ten utánfutó</t>
  </si>
  <si>
    <t>Strand parti sétány</t>
  </si>
  <si>
    <t>Szigma szivattyú</t>
  </si>
  <si>
    <t>Nikon fényképezőgép</t>
  </si>
  <si>
    <t>Közösségi többfunkciós tér</t>
  </si>
  <si>
    <t>Pénztárgép</t>
  </si>
  <si>
    <t>III.</t>
  </si>
  <si>
    <t>Egyéb felhalmozási célú kiadások</t>
  </si>
  <si>
    <t>Meglévő tartós rész. kapcs. tőkeemelés</t>
  </si>
  <si>
    <t>IV.</t>
  </si>
  <si>
    <t>Felhalmozási célú pénzeszköz átadás</t>
  </si>
  <si>
    <t>Felhalmozási kiadások összesen</t>
  </si>
  <si>
    <t>Balatonakali Önkormányzat saját 2013. évi felhalmozási célú kiadásai feladatonként</t>
  </si>
  <si>
    <t>9. Előző évben (években) képzett vállalkozási tartalékok maradványa (-)</t>
  </si>
  <si>
    <t xml:space="preserve">Összesen </t>
  </si>
  <si>
    <t>Üzemeltetésre átadott eszközök</t>
  </si>
  <si>
    <t>Állami hozzájárulás jogcíme</t>
  </si>
  <si>
    <t>mutatószám</t>
  </si>
  <si>
    <t>hozzájárulás</t>
  </si>
  <si>
    <t>Önkormányzati hivatal működésének támogatása 2013. év első négy hónapjának átmeneti támogatása - elismert hivatali létszám alapján</t>
  </si>
  <si>
    <t>A költségvetési törvény alapján tervezett mutatószámok és támogatások</t>
  </si>
  <si>
    <t>támogatás</t>
  </si>
  <si>
    <t>Önkormányzati hivatal működésének támogatása 2013. május 1-jétől 8 havi időarányos támogatás - elismert hivatali létszám alapján</t>
  </si>
  <si>
    <t>Önkormányzati hivatal működésének támogatása összesen</t>
  </si>
  <si>
    <t>Település-üzemeltetéshez kapcsolódó feladatellátás támogatása  összesen</t>
  </si>
  <si>
    <t xml:space="preserve">Beszámítás összege </t>
  </si>
  <si>
    <t xml:space="preserve">Egyéb kötelező önkormányzati feladatok támogatása </t>
  </si>
  <si>
    <t>Óvodapedagógusok elismert létszáma</t>
  </si>
  <si>
    <t>Óvodapedagógusok nevelő munkáját közvetlenül segítők száma a Közokt. tv. 1. számú melléklet első része szerint</t>
  </si>
  <si>
    <t>Óvodai, iskolai, kollégiumi étkeztetés támogatása összesen</t>
  </si>
  <si>
    <t xml:space="preserve">Hozzájárulás a pénzbeli szociális ellátásokhoz </t>
  </si>
  <si>
    <t>Egyes szociális és gyermekjóléti feladatok támogatása Szociális és gyermekjóléti alapszolgáltatások általános feladatai 71 000 fő lakosságszámig működési engedéllyel gyermekjóléti szolgálat</t>
  </si>
  <si>
    <t>Települési önkormányzatok támogatása a nyilvános könyvtári ellátási és a közművelődési feladatokhoz</t>
  </si>
  <si>
    <t xml:space="preserve">A kiegészítő felmérés alapján meghatározott mutatószámok és támogatások (+,-) </t>
  </si>
  <si>
    <t xml:space="preserve">Költségvetési törvény alapján feladatátvétellel/feladatátadással korrigált </t>
  </si>
  <si>
    <t>Év végi eltérés</t>
  </si>
  <si>
    <t xml:space="preserve">Gyermekek teljes idejű óvodai nevelésre szervezett csoport </t>
  </si>
  <si>
    <t>II.1. (3) 2  Óvodapedagógusok átlagbérének és közterheinek elismert pótlólagos összege a 2013/2014 nevelési évre 263 100Ft /létszám/3 hónap</t>
  </si>
  <si>
    <t>Ft-ban</t>
  </si>
  <si>
    <t>Központosított előirányzatok összesen: (01+ ... + 05)</t>
  </si>
  <si>
    <t>Év végi értékelésből adódó különbözet és átsorolás (+-)</t>
  </si>
  <si>
    <t>Pénzügyi teljesítés</t>
  </si>
  <si>
    <t>Előző évi követelés helyesbí-tése (+-)</t>
  </si>
  <si>
    <t xml:space="preserve">Balatonakali Önkormányzat 2013. évi egyszerűsített mérlege </t>
  </si>
  <si>
    <t xml:space="preserve">Összes követelés </t>
  </si>
  <si>
    <t>előző év(ek)</t>
  </si>
  <si>
    <t>tárgyév</t>
  </si>
  <si>
    <t xml:space="preserve">Év végi értékelésből adódó különbözet és átsorolás (+-) </t>
  </si>
  <si>
    <t xml:space="preserve">Kötelezettség záró állománya </t>
  </si>
  <si>
    <t>Összes kötelezett-ség</t>
  </si>
  <si>
    <t>Tárgyévi kötelezett-ség</t>
  </si>
  <si>
    <t>Előző év(ek)i kötelezett-ség helyesbíté-se (+-)</t>
  </si>
  <si>
    <t>összesen</t>
  </si>
  <si>
    <t xml:space="preserve">Követelés </t>
  </si>
  <si>
    <t>Pénzforga-lom nélküli tranzakciók (+-)</t>
  </si>
  <si>
    <t xml:space="preserve">Hosszú lejáratú kötelezettségek          </t>
  </si>
  <si>
    <t xml:space="preserve">Kötelezettségek összesen        </t>
  </si>
  <si>
    <t>Rendszeres személyi juttatások (01+02)</t>
  </si>
  <si>
    <t>Teljes munkaidőben foglalkoztatottak munkavégzéshez kapcsolódó juttatásai összesen (04+05)</t>
  </si>
  <si>
    <t>Teljes munkaidőben foglalkoztatottak sajátos juttatásai (07+08)</t>
  </si>
  <si>
    <t>Teljes munkaidőben foglalkoztatottak személyhez kapcsolódó költségtérítései összesen (10+…+13)</t>
  </si>
  <si>
    <t>Nem rendszeres személyi juttatások (16+17)</t>
  </si>
  <si>
    <t>Személyi juttatások összesen (03+18+19)</t>
  </si>
  <si>
    <t>Munkaadókat terhelő járulékok és szociális hozzájárulási adó (21+22+23)</t>
  </si>
  <si>
    <t>Teljes munkaidőben foglalkoztatottak nem rendszeres juttatásai (06+09+14)</t>
  </si>
  <si>
    <t>Részmunkaidőben foglalkoztatottak nem rendszeres juttatásai (15)</t>
  </si>
  <si>
    <t>Önkormányzatoknak átengedett közhatalmi bevételek (02+03)</t>
  </si>
  <si>
    <t>Helyi adók és adójellegű bevételek (05+…+10)</t>
  </si>
  <si>
    <t>Közhatalmi bevételek  (01+04+11+12)</t>
  </si>
  <si>
    <t>Egyéb saját működési bevétel (14+…+21)</t>
  </si>
  <si>
    <t>ÁFA-bevételek, -visszatérülések (23+24)</t>
  </si>
  <si>
    <t>Intézményi működési bevételek (22+25+27)</t>
  </si>
  <si>
    <t>Felhalmozási bevételek  (29+30)</t>
  </si>
  <si>
    <t xml:space="preserve">Önkormányzat működési célú költségvetési támogatása (32+…+42)               </t>
  </si>
  <si>
    <t>Működési célú támogatásértékű bevételek (45+46+47)</t>
  </si>
  <si>
    <t xml:space="preserve">Működési célú támogatások államháztartáson belülről (43+44+48) </t>
  </si>
  <si>
    <t>Működési célú átvett  pénzeszközök államháztartáson kívülről (50+51+52)</t>
  </si>
  <si>
    <t>Felhalmozási célú támogatások államháztartáson belülről (54+55)</t>
  </si>
  <si>
    <t>Felhalmozási célú átvett  pénzeszközök államháztartáson kívülről (57+58)</t>
  </si>
  <si>
    <t>Finanszírozási bevételek összesen (60+61)</t>
  </si>
  <si>
    <t>Függő, átfutó, kiegyenlítő bevételek (63+64+65)</t>
  </si>
  <si>
    <t>Felújítások (01+…+05)</t>
  </si>
  <si>
    <t>Beruházások (07+…+15)</t>
  </si>
  <si>
    <t>Egyéb felhalmozási célú kiadások (17+18)</t>
  </si>
  <si>
    <t xml:space="preserve">Személyi juttatások (01+02+03)                                                                                               </t>
  </si>
  <si>
    <t>Dologi kiadások (07+…+14)</t>
  </si>
  <si>
    <t xml:space="preserve">Egyéb működési célú kiadások összesen (16+17+18)                                                  </t>
  </si>
  <si>
    <t xml:space="preserve">Működési kiadások összesen (04+05+15+19+20)                                                                    </t>
  </si>
  <si>
    <t xml:space="preserve">Egyéb felhalmozási célú kiadások összesen (24+25)                                                                    </t>
  </si>
  <si>
    <t xml:space="preserve">Felhalmozási kiadások összesen (22+23+26)                                                                                   </t>
  </si>
  <si>
    <t xml:space="preserve">Költségvetési kiadások (21+27)                                                                                                               </t>
  </si>
  <si>
    <t xml:space="preserve">Tárgyévi helyesbített pénzmaradvány (01+02+-03-04-05) </t>
  </si>
  <si>
    <t>Költségvetési pénzmaradvány (06+-07+-08)</t>
  </si>
  <si>
    <t xml:space="preserve">MÓDOSÍTOTT PÉNZMARADVÁNY (09+-10+-11) </t>
  </si>
  <si>
    <t>I.1. a-c) jogcímen nyújtott támogatás összesen (03+04+05)</t>
  </si>
  <si>
    <t>Rövid lejáratú kötelezettségek (03+08)</t>
  </si>
  <si>
    <t xml:space="preserve">Kötelezettségek áruszállításból és szolgáltatásból (04+…+07) </t>
  </si>
  <si>
    <t>Egyéb rövid lejáratú kötelezettségek (09+10)</t>
  </si>
  <si>
    <t>Tihanyi Közös Hivatal</t>
  </si>
  <si>
    <t>Óvoda Balatonakali</t>
  </si>
  <si>
    <t>Önkormányzat Balatonfüred ügyeleti díj</t>
  </si>
  <si>
    <t>Tűzoltóság</t>
  </si>
  <si>
    <t>Iskolák támogatása</t>
  </si>
  <si>
    <t>Védőnői szolgálat</t>
  </si>
  <si>
    <t>Kistérségi társulatnak</t>
  </si>
  <si>
    <t>Jelző rendszer támogatása</t>
  </si>
  <si>
    <t>Összesen:</t>
  </si>
  <si>
    <t>Átadott pénzeszközök államháztartáson kívülre</t>
  </si>
  <si>
    <t>Mozdulj Balaton</t>
  </si>
  <si>
    <t>Balatonakaliért Közalapítvány</t>
  </si>
  <si>
    <t>Horgászegyesület Balatonakali</t>
  </si>
  <si>
    <t>Sportegyesület</t>
  </si>
  <si>
    <t>Vöröskereszt</t>
  </si>
  <si>
    <t>Polgárőrség</t>
  </si>
  <si>
    <t>Erdélyi Kör Egyesület</t>
  </si>
  <si>
    <t>Levendula Nyugdíjas Klub</t>
  </si>
  <si>
    <t>Borútegyesület Akali</t>
  </si>
  <si>
    <t>Torda község támogatása</t>
  </si>
  <si>
    <t>Vállalkozások támogatása:</t>
  </si>
  <si>
    <t>UNIPRAX Eü. Bt. Fizikoterápia</t>
  </si>
  <si>
    <t>DRV ZRt (lakossági víz- és csat. szolg. tám.)</t>
  </si>
  <si>
    <t>Munkaadókat terhelő járulékok és szociális hozzájárulási adó</t>
  </si>
  <si>
    <t xml:space="preserve">Személyi juttatások </t>
  </si>
  <si>
    <t>Támogatásértékű működési kiadások</t>
  </si>
  <si>
    <t>Működési célú pénzeszközátadások egyéb nonprofit szervezeteknek</t>
  </si>
  <si>
    <t xml:space="preserve">Működési célú pénzeszközátadások egyéb külföldieknek </t>
  </si>
  <si>
    <t>Felújítások (ÁFÁ-val)</t>
  </si>
  <si>
    <t>Beruházások (ÁFÁ-val)</t>
  </si>
  <si>
    <t>Központi, irányítószervi működési támogatás</t>
  </si>
  <si>
    <t xml:space="preserve">Finanszírozási kiadások összesen (83+84+85)  </t>
  </si>
  <si>
    <t>Működési célú pénzeszközátadások államháztartáson kívülre (06+…+08)</t>
  </si>
  <si>
    <t>Egyéb működési célú kiadások összesen (04+09)</t>
  </si>
  <si>
    <t>Működési kiadások összesen (01+02+03+10+11)</t>
  </si>
  <si>
    <t>Felhalmozási kiadások összesen (13+14+15)</t>
  </si>
  <si>
    <t>Költségvetési kiadások (12+16)</t>
  </si>
  <si>
    <t xml:space="preserve">Működési célú pénzeszközátadások civil szervezeteknek </t>
  </si>
  <si>
    <t xml:space="preserve">3700001 Szennyvíz gyûjtése, tisztítása, elhelyezése            </t>
  </si>
  <si>
    <t xml:space="preserve">3811031 Települési hulladék vegyes (ömlesztett) begyûjtése, szállítása, átrakása         </t>
  </si>
  <si>
    <t xml:space="preserve">5220011 Közutak, hidak, alagutak üzemeltetése, fenntartása </t>
  </si>
  <si>
    <t xml:space="preserve">5520012 Üdülõi szálláshely-szolgáltatás              </t>
  </si>
  <si>
    <t xml:space="preserve">5629121 Óvodai intézményi étkeztetés             </t>
  </si>
  <si>
    <t xml:space="preserve">5814001 Folyóirat, idõszaki kiadvány kiadása            </t>
  </si>
  <si>
    <t xml:space="preserve">6310001 Adatfeldolgozás, web-hoszting, világháló-portál szolgáltatás            </t>
  </si>
  <si>
    <t xml:space="preserve">6500001 Biztosítás, viszontbiztosítás, nyugdíjalapok             </t>
  </si>
  <si>
    <t xml:space="preserve">6800011 Lakóingatlan bérbeadása, üzemeltetése             </t>
  </si>
  <si>
    <t xml:space="preserve">8130001 Zöldterület-kezelés               </t>
  </si>
  <si>
    <t xml:space="preserve">8411121 Önkormányzati jogalkotás              </t>
  </si>
  <si>
    <t xml:space="preserve">8411691 M.n.s. egyéb kiegészítõ szolgáltatások            </t>
  </si>
  <si>
    <t xml:space="preserve">8411911 Nemzeti ünnepek programjai             </t>
  </si>
  <si>
    <t xml:space="preserve">8411921 Kiemelt álla-mi és önkor-mányzati rendezvények           </t>
  </si>
  <si>
    <t xml:space="preserve">8414021 Közvilágítás               </t>
  </si>
  <si>
    <t xml:space="preserve">8419019 Önkormányzatok és társulások elszámolásai            </t>
  </si>
  <si>
    <t xml:space="preserve">8421551 Önkormányzatok m.n.s. nemzetközi kapcsolatai            </t>
  </si>
  <si>
    <t xml:space="preserve">8424281 Bûnmegelõzés               </t>
  </si>
  <si>
    <t xml:space="preserve">8425215 Tûzoltás, mûszaki mentésa           </t>
  </si>
  <si>
    <t xml:space="preserve">8520116 Általános iskolai tanulók nappali rendszerû nevelése, oktatása (1-4. évfolyam)       </t>
  </si>
  <si>
    <t xml:space="preserve">9603021 Köztemetõ-fenntartás és -mûködtetés             </t>
  </si>
  <si>
    <t xml:space="preserve">9329111 Szabadidõs park, fürdõ és strandszolgáltatás           </t>
  </si>
  <si>
    <t xml:space="preserve">9101231 Könyvtári szolgáltatások              </t>
  </si>
  <si>
    <t xml:space="preserve">8892011 Gyermekjóléti szolgáltatás              </t>
  </si>
  <si>
    <t xml:space="preserve">8821111 Aktív korúak ellátása  </t>
  </si>
  <si>
    <t xml:space="preserve">8690416 Család- és nõvédelmi egészségügyi gondozás           </t>
  </si>
  <si>
    <t xml:space="preserve">8690371 Fizikoterápiás szolgáltatás              </t>
  </si>
  <si>
    <t xml:space="preserve">8623011 Fogorvosi alapellátás              </t>
  </si>
  <si>
    <t xml:space="preserve">8622311 Foglalkozás-egészségügyi alapellátás              </t>
  </si>
  <si>
    <t xml:space="preserve">8621026 Háziorvosi ügyeleti ellátás             </t>
  </si>
  <si>
    <t xml:space="preserve">8621011 Háziorvosi alapellátás              </t>
  </si>
  <si>
    <t xml:space="preserve">8520216 Általános iskolai tanulók nappali rendszerû nevelése, oktatása (5-8. évfolyam)       </t>
  </si>
  <si>
    <t xml:space="preserve">8821131 Lakásfenntar-tási támogatás normatív alapon            </t>
  </si>
  <si>
    <t xml:space="preserve">8421551 Önkormány-zatok m.n.s. nemzetközi kapcsolatai            </t>
  </si>
  <si>
    <t xml:space="preserve">8419019 Önkormány-zatok és társulások elszámolásai            </t>
  </si>
  <si>
    <t xml:space="preserve">6800021    Nem lakóingatlan bérbeadása, üzemeltetése            </t>
  </si>
  <si>
    <t xml:space="preserve">6800022    Nem lakóingatlan bérbeadása, üzemeltetése            </t>
  </si>
  <si>
    <t xml:space="preserve">8821291 Egyéb önkormány-zati eseti pénzbeli ellátások           </t>
  </si>
  <si>
    <t>8822021 Közgyógy-ellát</t>
  </si>
  <si>
    <t xml:space="preserve">8899221    Házi segítségnyúj-tás              </t>
  </si>
  <si>
    <t xml:space="preserve">8903015     Civil szervezetek mûködési támogatása            </t>
  </si>
  <si>
    <t xml:space="preserve">8904431 Egyéb közfoglalkoz-tatás              </t>
  </si>
  <si>
    <t xml:space="preserve">9105021 Közmûvelõ-dési intéz-mények, közösségi színterek mûködtetése           </t>
  </si>
  <si>
    <t xml:space="preserve">9313011 Szabadidõ-sport- (rekreációs sport-) tevékenység és támogatása          </t>
  </si>
  <si>
    <t xml:space="preserve">Egyéb saját működési bevétel </t>
  </si>
  <si>
    <t>ebből: Áru- és készletértékesítés ellenértéke</t>
  </si>
  <si>
    <t xml:space="preserve">ebből: Nyújtott szolgáltatások ellenértéke </t>
  </si>
  <si>
    <t>ebből: Bérleti és lízingdíj bevételek</t>
  </si>
  <si>
    <t>ebből: Intézményi ellátási díjak</t>
  </si>
  <si>
    <t>ÁFA-bevételek, -visszatérülések</t>
  </si>
  <si>
    <t>Működési célú hozam- és kamatbevételek</t>
  </si>
  <si>
    <t>Működési célú támogatásértékű bevétel központi költségvetési szervektől</t>
  </si>
  <si>
    <t xml:space="preserve">Előző évi költségvetési kiegészítések, visszatérülések </t>
  </si>
  <si>
    <t xml:space="preserve">Önkormányzatok működési költségvetési támogatása </t>
  </si>
  <si>
    <t xml:space="preserve">Intézményi működési bevételek összesen (01+06+07) </t>
  </si>
  <si>
    <t xml:space="preserve">Működési célú támogatásértékű bevételek (11+12+13) </t>
  </si>
  <si>
    <t>Működési célú támogatások államháztartáson belülről (09+10+14)</t>
  </si>
  <si>
    <t>Működési célú pénzeszközátvétel háztartásoktól</t>
  </si>
  <si>
    <t xml:space="preserve">Működési célú pénzeszközátvétel egyéb vállalkozástól </t>
  </si>
  <si>
    <t>Működési célú pénzeszközátvétel egyéb külföldiektől</t>
  </si>
  <si>
    <t>Működési célú pénzeszközátvétel államháztartáson kívülről (16+17+18)</t>
  </si>
  <si>
    <t xml:space="preserve">Közhatalmi bevételek </t>
  </si>
  <si>
    <t>Pénzügyi befektetések bevételei</t>
  </si>
  <si>
    <t>Működési bevételek összesen (08+15+19+20)</t>
  </si>
  <si>
    <t xml:space="preserve">Felhalmozási egyéb bevételek </t>
  </si>
  <si>
    <t>Felhalmozási bevételek (22+23)</t>
  </si>
  <si>
    <t>Önkormányzatok felhalmozási költségvetési támogatása</t>
  </si>
  <si>
    <t>Felhalmozási célú támogatások államháztartáson belülről (25+26)</t>
  </si>
  <si>
    <t xml:space="preserve">Felhalmozási célú átvett pénzeszközök </t>
  </si>
  <si>
    <t xml:space="preserve">Felhalmozási bevételek összesen (24+27+28) </t>
  </si>
  <si>
    <t>Költségvetési bevételek összesen (21+29)</t>
  </si>
  <si>
    <t xml:space="preserve">Finanszírozási bevételek </t>
  </si>
  <si>
    <t>Bevételek összesen (30+31)</t>
  </si>
  <si>
    <t xml:space="preserve">8411921 Kiemelt állami és önkormány-zati rendezvények           </t>
  </si>
  <si>
    <t xml:space="preserve">8413586 Turizmusfej-lesztési támogatások és tevékenységek            </t>
  </si>
  <si>
    <t xml:space="preserve">9105021 Közmûvelõ-dési intézmé-nyek, közös-ségi színterek mûködtetése           </t>
  </si>
  <si>
    <t xml:space="preserve">9329111 Szabadidõs park, fürdõ és strandszolgál-tatás           </t>
  </si>
  <si>
    <t xml:space="preserve">Balatonakali Napköziotthonos Óvoda 2013. évi egyszerűsített mérlege </t>
  </si>
  <si>
    <t xml:space="preserve">Balatonakali Polgármesteri Hivatal 2013. évi egyszerűsített mérlege </t>
  </si>
  <si>
    <t>Balatonakali Polgármesteri Hivatal 2013. évi egyszerűsített éves pénzforgalmi jelentése</t>
  </si>
  <si>
    <t>Balatonakali Napköziotthonos Óvoda 2013. évi egyszerűsített éves pénzforgalmi jelentése</t>
  </si>
  <si>
    <t>Balatonakali Önkormányzat 2013. évi összevont egyszerűsített éves pénzforgalmi jelentése</t>
  </si>
  <si>
    <t>Balatonakali Önkormányzat 2013. évi egyszerűsített pénzmaradvány kimutatása</t>
  </si>
  <si>
    <t>Balatonakali Önkormányzat 2013. évi bevételei</t>
  </si>
  <si>
    <t>Forgalomképes</t>
  </si>
  <si>
    <t xml:space="preserve"> A kimutatás a pénzügyi irodán megtekinthető.</t>
  </si>
  <si>
    <t>6. számú melléklet</t>
  </si>
  <si>
    <t>Balatonakali Önkormányzat ingatlanok bekerülési értékének vagyonelemenkénti bemutatása 2013. évben</t>
  </si>
  <si>
    <t>8. számú melléklet</t>
  </si>
  <si>
    <t>9. számú melléklet</t>
  </si>
  <si>
    <t xml:space="preserve">Balatonakali Önkormányzat 2013. évi pénzforgalom egyeztetése </t>
  </si>
  <si>
    <t>Balatonakali Önkormányzat 2013. évi kiadásai</t>
  </si>
  <si>
    <t xml:space="preserve">Balatonakali Önkormányzat 2013. évi foglalkoztatottak személyi juttatásai és létszáma </t>
  </si>
  <si>
    <t>Balatonakali Napköziotthonos Óvoda 2013. évi kiadásai</t>
  </si>
  <si>
    <t xml:space="preserve">Finanszírozási kiadások                                                   </t>
  </si>
  <si>
    <t>Készenléti, ügyeleti, helyettesítési díj, túlóra, túlszolgálat</t>
  </si>
  <si>
    <t>Teljes munkaidőben foglalkoztatottak személyhez kapcsolódó költségtérítései összesen (07+…+10)</t>
  </si>
  <si>
    <t>Nem rendszeres személyi juttatások (06+11)</t>
  </si>
  <si>
    <t>Személyi juttatások (03+12+13)</t>
  </si>
  <si>
    <t>Dologi kiadások (17+…+24)</t>
  </si>
  <si>
    <t xml:space="preserve">Működési kiadások összesen (14+15+25)                                                                    </t>
  </si>
  <si>
    <t xml:space="preserve">Egyéb felhalmozási célú kiadások összesen                                                                  </t>
  </si>
  <si>
    <t xml:space="preserve">Felhalmozási kiadások összesen (27+28+29)                                                                                   </t>
  </si>
  <si>
    <t xml:space="preserve">Költségvetési kiadások (26+30)                                                                                                               </t>
  </si>
  <si>
    <t>Balatonakali Napköziotthonos Óvoda 2013. évi bevételei</t>
  </si>
  <si>
    <t>Egyéb saját működési bevétel (01+02)</t>
  </si>
  <si>
    <t>Intézményi működési bevételek (03+05)</t>
  </si>
  <si>
    <t xml:space="preserve">Felhalmozási bevételek  </t>
  </si>
  <si>
    <t xml:space="preserve">Finanszírozási bevételek összesen </t>
  </si>
  <si>
    <t>Központi, irányító szervi működési célú támogatás</t>
  </si>
  <si>
    <t xml:space="preserve">Balatonakali Önkormányzat 2013. évi felhalmozási célú kiadásai </t>
  </si>
  <si>
    <t>10. számú melléklet</t>
  </si>
  <si>
    <t xml:space="preserve">Balatonakali Önkormányzat 2013. évi működési célú támogatásértékű kiadásai </t>
  </si>
  <si>
    <t>Iskolai alapítványok támogatása</t>
  </si>
  <si>
    <t>Törzsvagyon körébe tartozó ingatlanok</t>
  </si>
  <si>
    <t>Törzsvagyon körébe nem tartozó ingatlanok</t>
  </si>
  <si>
    <t>Forgalom-</t>
  </si>
  <si>
    <t>Korlátozottan</t>
  </si>
  <si>
    <t>képtelen</t>
  </si>
  <si>
    <t>forgalom képes</t>
  </si>
  <si>
    <t>Földterületek</t>
  </si>
  <si>
    <t>Telkek</t>
  </si>
  <si>
    <t>Épületek</t>
  </si>
  <si>
    <t>Ültetvények</t>
  </si>
  <si>
    <t>Erdők</t>
  </si>
  <si>
    <t>Egyéb építmények</t>
  </si>
  <si>
    <t>adatok Ft-ban</t>
  </si>
  <si>
    <t>adatok e Ft-ban</t>
  </si>
  <si>
    <t>DRV részvény</t>
  </si>
  <si>
    <t>10 eFt</t>
  </si>
  <si>
    <t>BAHART részvény</t>
  </si>
  <si>
    <t>40 900 eFt</t>
  </si>
  <si>
    <t>40 910 eFt</t>
  </si>
  <si>
    <t>Balatonakali Önkormányzat 2013. évi pénzmaradvány kimutatása</t>
  </si>
  <si>
    <t>11. számú melléklet</t>
  </si>
  <si>
    <t>12. számú melléklet</t>
  </si>
  <si>
    <t>13. számú melléklet</t>
  </si>
  <si>
    <t>14. számú melléklet</t>
  </si>
  <si>
    <t>15. számú melléklet</t>
  </si>
  <si>
    <t>Balatonakali Önkormányzat 2013. évi bevételei szakfeladatonként - kötelező feladatok</t>
  </si>
  <si>
    <t>Balatonakali Önkormányzat 2013. évi bevételei szakfeladatonként - önként vállalt feladatok</t>
  </si>
  <si>
    <t>Balatonakali Önkormányzat 2013. évi kiadásai szakfeladatonként - kötelező feladatok</t>
  </si>
  <si>
    <t>Balatonakali Önkormányzat 2013. évi kiadásai szakfeladatonként - önként vállalt feladatok</t>
  </si>
  <si>
    <t>1. táblázat</t>
  </si>
  <si>
    <t>2013. év</t>
  </si>
  <si>
    <t>Felh. hitel tőke</t>
  </si>
  <si>
    <t>2. táblázat</t>
  </si>
  <si>
    <t>Helyi adók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</si>
  <si>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</si>
  <si>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</si>
  <si>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</si>
  <si>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</si>
  <si>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</si>
  <si>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</si>
  <si>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</si>
  <si>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</si>
  <si>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33. számú melléklet</t>
  </si>
  <si>
    <t>fennálló kötelezettségek</t>
  </si>
  <si>
    <t>Az önkormányzat adósságot keletkező ügyleteiből, kezességvállalásaiból</t>
  </si>
  <si>
    <t>16. számú melléklet</t>
  </si>
  <si>
    <t>17. számú melléklet</t>
  </si>
  <si>
    <t>18. számú melléklet</t>
  </si>
  <si>
    <t>19. számú melléklet</t>
  </si>
  <si>
    <t>20. számú melléklet</t>
  </si>
  <si>
    <t>Balatonakali Önkormányzat 2013. évi működési célú pénzeszközátadások államháztartáson kívülre</t>
  </si>
  <si>
    <t>21. számú melléklet</t>
  </si>
  <si>
    <t>22. számú melléklet</t>
  </si>
  <si>
    <t xml:space="preserve">6800021     Nem lakóingatlan bérbeadása, üzemeltetése            </t>
  </si>
  <si>
    <t>25. számú melléklet</t>
  </si>
  <si>
    <t>26. számú melléklet</t>
  </si>
  <si>
    <t>27. számú melléklet</t>
  </si>
  <si>
    <t>28. számú melléklet</t>
  </si>
  <si>
    <t xml:space="preserve">Balatonakali Önkormányzat immateriális javak és tárgyi eszközök állományának alakulása 2013. évben </t>
  </si>
  <si>
    <t>29. számú melléklet</t>
  </si>
  <si>
    <t>30. számú melléklet</t>
  </si>
  <si>
    <t>31. számú melléklet</t>
  </si>
  <si>
    <t>32. számú melléklet</t>
  </si>
  <si>
    <t>24. számú melléklet</t>
  </si>
  <si>
    <t>Sorsz.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</si>
  <si>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</si>
  <si>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</si>
  <si>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</si>
  <si>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</si>
  <si>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</si>
  <si>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</si>
  <si>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összege eFt</t>
  </si>
  <si>
    <t>jogcíme (jellege)</t>
  </si>
  <si>
    <t>összege  eFt</t>
  </si>
  <si>
    <t>eFt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</si>
  <si>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</si>
  <si>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</si>
  <si>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</si>
  <si>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</si>
  <si>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</si>
  <si>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</si>
  <si>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</si>
  <si>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</si>
  <si>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</si>
  <si>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</si>
  <si>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</si>
  <si>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</si>
  <si>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méltányos</t>
  </si>
  <si>
    <t>Óvodai térítési díj</t>
  </si>
  <si>
    <t> méltányos</t>
  </si>
  <si>
    <t> 100</t>
  </si>
  <si>
    <t> 50</t>
  </si>
  <si>
    <t>Szakfeladat száma és megnevezése</t>
  </si>
  <si>
    <t>Mutatószámok típusai:</t>
  </si>
  <si>
    <t>01 Kapacitásmutató</t>
  </si>
  <si>
    <t>02 Feladatmutató</t>
  </si>
  <si>
    <t>03 Teljesítménymutató</t>
  </si>
  <si>
    <t>04 Eredményességi mutató</t>
  </si>
  <si>
    <t>Típus</t>
  </si>
  <si>
    <t>Egység</t>
  </si>
  <si>
    <t>Nyitó</t>
  </si>
  <si>
    <t>Záró</t>
  </si>
  <si>
    <t>Átlag</t>
  </si>
  <si>
    <t>állománya</t>
  </si>
  <si>
    <t> 3</t>
  </si>
  <si>
    <t>8 </t>
  </si>
  <si>
    <t>1 </t>
  </si>
  <si>
    <t>0 </t>
  </si>
  <si>
    <t>3 </t>
  </si>
  <si>
    <t>Települési hulladék</t>
  </si>
  <si>
    <t>Begyűjtött hulladék</t>
  </si>
  <si>
    <t>t</t>
  </si>
  <si>
    <t> 2</t>
  </si>
  <si>
    <t> 0</t>
  </si>
  <si>
    <t> 1</t>
  </si>
  <si>
    <t>Egészségügyi és más hulladék</t>
  </si>
  <si>
    <t> 4</t>
  </si>
  <si>
    <t>Út és autópálya építés</t>
  </si>
  <si>
    <t>Megépített út hossza</t>
  </si>
  <si>
    <t>km</t>
  </si>
  <si>
    <t> 5</t>
  </si>
  <si>
    <t>Közutak, hidak üzemeltetése</t>
  </si>
  <si>
    <t> 6</t>
  </si>
  <si>
    <t> 9</t>
  </si>
  <si>
    <t>2 </t>
  </si>
  <si>
    <t>Óvodai, intézményi étkeztetés</t>
  </si>
  <si>
    <t> Ellátást igénylők</t>
  </si>
  <si>
    <t>fő </t>
  </si>
  <si>
    <t> Ellátottak száma</t>
  </si>
  <si>
    <t> fő</t>
  </si>
  <si>
    <t>Folyóirat, időszaki kiadvány</t>
  </si>
  <si>
    <t>Megjelentetett példány </t>
  </si>
  <si>
    <t>db </t>
  </si>
  <si>
    <t>400 </t>
  </si>
  <si>
    <t>Lakóingatlan bérbeadás</t>
  </si>
  <si>
    <t>Lakóingatlan </t>
  </si>
  <si>
    <t> Bérbe adott alapterület</t>
  </si>
  <si>
    <r>
      <t> m</t>
    </r>
    <r>
      <rPr>
        <vertAlign val="superscript"/>
        <sz val="9"/>
        <rFont val="Times New Roman"/>
        <family val="1"/>
      </rPr>
      <t>2</t>
    </r>
  </si>
  <si>
    <t> 60</t>
  </si>
  <si>
    <t>Nem lakóingatlan bérbeadása</t>
  </si>
  <si>
    <t>Ingatlan </t>
  </si>
  <si>
    <t> 8</t>
  </si>
  <si>
    <t> 176</t>
  </si>
  <si>
    <t>férőhely </t>
  </si>
  <si>
    <t>25 </t>
  </si>
  <si>
    <t>Óvodai nevelés</t>
  </si>
  <si>
    <t>óvodapedagógus </t>
  </si>
  <si>
    <t>Foglalkoztatás egészségügyi alapellátás</t>
  </si>
  <si>
    <t>Szerződött munkáltatónál </t>
  </si>
  <si>
    <t>19 </t>
  </si>
  <si>
    <t> Rendelkezésre megjelent</t>
  </si>
  <si>
    <t> 19</t>
  </si>
  <si>
    <t>Rendszeres szociális segély</t>
  </si>
  <si>
    <t>Ellátást igénylők 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</si>
</sst>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000"/>
    <numFmt numFmtId="170" formatCode="#,##0\ &quot;Ft&quot;"/>
  </numFmts>
  <fonts count="58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>
        <color indexed="8"/>
      </right>
      <top style="double"/>
      <bottom style="thin"/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1" applyNumberFormat="0" applyAlignment="0" applyProtection="0"/>
    <xf numFmtId="0" fontId="20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46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0" borderId="7" applyNumberFormat="0" applyFont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6" borderId="1" applyNumberFormat="0" applyAlignment="0" applyProtection="0"/>
    <xf numFmtId="9" fontId="1" fillId="0" borderId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0" fillId="0" borderId="0" xfId="56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4" fillId="0" borderId="19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10" fontId="5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10" fontId="5" fillId="0" borderId="18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10" fontId="6" fillId="0" borderId="12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10" fontId="9" fillId="0" borderId="12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0" fontId="5" fillId="0" borderId="21" xfId="0" applyNumberFormat="1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10" fontId="5" fillId="0" borderId="12" xfId="0" applyNumberFormat="1" applyFont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left" vertical="center" wrapText="1"/>
    </xf>
    <xf numFmtId="3" fontId="6" fillId="26" borderId="11" xfId="0" applyNumberFormat="1" applyFont="1" applyFill="1" applyBorder="1" applyAlignment="1">
      <alignment horizontal="right" vertical="center" wrapText="1"/>
    </xf>
    <xf numFmtId="10" fontId="6" fillId="26" borderId="12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Fill="1" applyBorder="1" applyAlignment="1">
      <alignment horizontal="right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left" vertical="center" wrapText="1"/>
    </xf>
    <xf numFmtId="3" fontId="6" fillId="26" borderId="17" xfId="0" applyNumberFormat="1" applyFont="1" applyFill="1" applyBorder="1" applyAlignment="1">
      <alignment horizontal="right" vertical="center" wrapText="1"/>
    </xf>
    <xf numFmtId="10" fontId="6" fillId="26" borderId="18" xfId="0" applyNumberFormat="1" applyFont="1" applyFill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6" fillId="26" borderId="22" xfId="0" applyFont="1" applyFill="1" applyBorder="1" applyAlignment="1">
      <alignment horizontal="center" vertical="center" wrapText="1"/>
    </xf>
    <xf numFmtId="0" fontId="6" fillId="26" borderId="23" xfId="0" applyFont="1" applyFill="1" applyBorder="1" applyAlignment="1">
      <alignment horizontal="left" vertical="center" wrapText="1"/>
    </xf>
    <xf numFmtId="3" fontId="6" fillId="26" borderId="23" xfId="0" applyNumberFormat="1" applyFont="1" applyFill="1" applyBorder="1" applyAlignment="1">
      <alignment horizontal="right" vertical="center" wrapText="1"/>
    </xf>
    <xf numFmtId="10" fontId="6" fillId="26" borderId="33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0" fontId="5" fillId="0" borderId="34" xfId="0" applyNumberFormat="1" applyFont="1" applyBorder="1" applyAlignment="1">
      <alignment vertical="center"/>
    </xf>
    <xf numFmtId="10" fontId="6" fillId="26" borderId="12" xfId="0" applyNumberFormat="1" applyFont="1" applyFill="1" applyBorder="1" applyAlignment="1">
      <alignment vertical="center"/>
    </xf>
    <xf numFmtId="10" fontId="6" fillId="26" borderId="18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26" borderId="30" xfId="0" applyFont="1" applyFill="1" applyBorder="1" applyAlignment="1">
      <alignment horizontal="center" vertical="center" wrapText="1"/>
    </xf>
    <xf numFmtId="0" fontId="6" fillId="26" borderId="31" xfId="0" applyFont="1" applyFill="1" applyBorder="1" applyAlignment="1">
      <alignment horizontal="left" vertical="center" wrapText="1"/>
    </xf>
    <xf numFmtId="3" fontId="6" fillId="26" borderId="31" xfId="0" applyNumberFormat="1" applyFont="1" applyFill="1" applyBorder="1" applyAlignment="1">
      <alignment horizontal="right" vertical="center" wrapText="1"/>
    </xf>
    <xf numFmtId="10" fontId="6" fillId="26" borderId="32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0" fontId="6" fillId="26" borderId="33" xfId="0" applyNumberFormat="1" applyFont="1" applyFill="1" applyBorder="1" applyAlignment="1">
      <alignment vertical="center"/>
    </xf>
    <xf numFmtId="10" fontId="5" fillId="0" borderId="12" xfId="0" applyNumberFormat="1" applyFont="1" applyFill="1" applyBorder="1" applyAlignment="1">
      <alignment vertical="center"/>
    </xf>
    <xf numFmtId="0" fontId="12" fillId="29" borderId="35" xfId="0" applyFont="1" applyFill="1" applyBorder="1" applyAlignment="1">
      <alignment vertical="center"/>
    </xf>
    <xf numFmtId="3" fontId="12" fillId="29" borderId="36" xfId="0" applyNumberFormat="1" applyFont="1" applyFill="1" applyBorder="1" applyAlignment="1">
      <alignment vertical="center"/>
    </xf>
    <xf numFmtId="0" fontId="11" fillId="0" borderId="37" xfId="0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0" fontId="12" fillId="29" borderId="37" xfId="0" applyFont="1" applyFill="1" applyBorder="1" applyAlignment="1">
      <alignment vertical="center"/>
    </xf>
    <xf numFmtId="3" fontId="12" fillId="29" borderId="36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12" fillId="29" borderId="37" xfId="0" applyNumberFormat="1" applyFont="1" applyFill="1" applyBorder="1" applyAlignment="1">
      <alignment vertical="center"/>
    </xf>
    <xf numFmtId="3" fontId="11" fillId="0" borderId="37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vertical="center"/>
    </xf>
    <xf numFmtId="3" fontId="12" fillId="29" borderId="37" xfId="0" applyNumberFormat="1" applyFont="1" applyFill="1" applyBorder="1" applyAlignment="1">
      <alignment horizontal="right" vertical="center"/>
    </xf>
    <xf numFmtId="3" fontId="5" fillId="0" borderId="37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2" fillId="29" borderId="40" xfId="0" applyFont="1" applyFill="1" applyBorder="1" applyAlignment="1">
      <alignment horizontal="center" vertical="center"/>
    </xf>
    <xf numFmtId="10" fontId="12" fillId="29" borderId="41" xfId="0" applyNumberFormat="1" applyFont="1" applyFill="1" applyBorder="1" applyAlignment="1">
      <alignment vertical="center"/>
    </xf>
    <xf numFmtId="10" fontId="11" fillId="0" borderId="41" xfId="0" applyNumberFormat="1" applyFont="1" applyBorder="1" applyAlignment="1">
      <alignment vertical="center"/>
    </xf>
    <xf numFmtId="10" fontId="12" fillId="29" borderId="41" xfId="0" applyNumberFormat="1" applyFont="1" applyFill="1" applyBorder="1" applyAlignment="1">
      <alignment horizontal="right" vertical="center"/>
    </xf>
    <xf numFmtId="10" fontId="5" fillId="0" borderId="41" xfId="0" applyNumberFormat="1" applyFont="1" applyBorder="1" applyAlignment="1">
      <alignment vertical="center"/>
    </xf>
    <xf numFmtId="10" fontId="11" fillId="0" borderId="41" xfId="0" applyNumberFormat="1" applyFont="1" applyBorder="1" applyAlignment="1">
      <alignment horizontal="right" vertical="center"/>
    </xf>
    <xf numFmtId="0" fontId="12" fillId="26" borderId="42" xfId="0" applyFont="1" applyFill="1" applyBorder="1" applyAlignment="1">
      <alignment horizontal="center" vertical="center"/>
    </xf>
    <xf numFmtId="0" fontId="12" fillId="26" borderId="43" xfId="0" applyFont="1" applyFill="1" applyBorder="1" applyAlignment="1">
      <alignment vertical="center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9" fontId="5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 vertical="top" wrapText="1"/>
    </xf>
    <xf numFmtId="4" fontId="10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4" fontId="10" fillId="0" borderId="20" xfId="0" applyNumberFormat="1" applyFont="1" applyBorder="1" applyAlignment="1">
      <alignment horizontal="right" vertical="center"/>
    </xf>
    <xf numFmtId="3" fontId="10" fillId="0" borderId="20" xfId="0" applyNumberFormat="1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9" fillId="0" borderId="12" xfId="0" applyNumberFormat="1" applyFont="1" applyBorder="1" applyAlignment="1">
      <alignment horizontal="right" vertical="center" wrapText="1"/>
    </xf>
    <xf numFmtId="3" fontId="6" fillId="26" borderId="32" xfId="0" applyNumberFormat="1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6" fillId="26" borderId="44" xfId="0" applyFont="1" applyFill="1" applyBorder="1" applyAlignment="1">
      <alignment horizontal="center" vertical="center" wrapText="1"/>
    </xf>
    <xf numFmtId="0" fontId="6" fillId="26" borderId="45" xfId="0" applyFont="1" applyFill="1" applyBorder="1" applyAlignment="1">
      <alignment horizontal="left" vertical="center" wrapText="1"/>
    </xf>
    <xf numFmtId="3" fontId="6" fillId="26" borderId="45" xfId="0" applyNumberFormat="1" applyFont="1" applyFill="1" applyBorder="1" applyAlignment="1">
      <alignment horizontal="right" vertical="center" wrapText="1"/>
    </xf>
    <xf numFmtId="10" fontId="6" fillId="26" borderId="49" xfId="0" applyNumberFormat="1" applyFont="1" applyFill="1" applyBorder="1" applyAlignment="1">
      <alignment horizontal="right"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0" fontId="1" fillId="0" borderId="0" xfId="59" applyAlignment="1">
      <alignment vertical="center"/>
      <protection/>
    </xf>
    <xf numFmtId="0" fontId="5" fillId="0" borderId="0" xfId="59" applyFont="1" applyBorder="1" applyAlignment="1">
      <alignment/>
      <protection/>
    </xf>
    <xf numFmtId="0" fontId="5" fillId="0" borderId="0" xfId="59" applyFont="1" applyAlignment="1">
      <alignment vertical="center"/>
      <protection/>
    </xf>
    <xf numFmtId="0" fontId="5" fillId="0" borderId="0" xfId="59" applyFont="1">
      <alignment/>
      <protection/>
    </xf>
    <xf numFmtId="0" fontId="1" fillId="0" borderId="0" xfId="59">
      <alignment/>
      <protection/>
    </xf>
    <xf numFmtId="0" fontId="8" fillId="0" borderId="0" xfId="59" applyFont="1" applyBorder="1" applyAlignment="1">
      <alignment horizontal="right"/>
      <protection/>
    </xf>
    <xf numFmtId="0" fontId="5" fillId="0" borderId="0" xfId="59" applyFont="1" applyAlignment="1">
      <alignment horizontal="center" vertical="center" wrapText="1"/>
      <protection/>
    </xf>
    <xf numFmtId="0" fontId="5" fillId="0" borderId="52" xfId="59" applyFont="1" applyBorder="1" applyAlignment="1">
      <alignment vertical="center"/>
      <protection/>
    </xf>
    <xf numFmtId="0" fontId="5" fillId="0" borderId="53" xfId="59" applyFont="1" applyBorder="1" applyAlignment="1">
      <alignment horizontal="justify" vertical="center"/>
      <protection/>
    </xf>
    <xf numFmtId="3" fontId="5" fillId="0" borderId="53" xfId="59" applyNumberFormat="1" applyFont="1" applyBorder="1" applyAlignment="1">
      <alignment horizontal="right" vertical="center"/>
      <protection/>
    </xf>
    <xf numFmtId="0" fontId="5" fillId="0" borderId="39" xfId="59" applyFont="1" applyBorder="1" applyAlignment="1">
      <alignment horizontal="justify" vertical="center"/>
      <protection/>
    </xf>
    <xf numFmtId="3" fontId="5" fillId="0" borderId="54" xfId="59" applyNumberFormat="1" applyFont="1" applyBorder="1" applyAlignment="1">
      <alignment horizontal="right" vertical="center"/>
      <protection/>
    </xf>
    <xf numFmtId="3" fontId="5" fillId="0" borderId="55" xfId="59" applyNumberFormat="1" applyFont="1" applyBorder="1" applyAlignment="1">
      <alignment horizontal="right" vertical="center"/>
      <protection/>
    </xf>
    <xf numFmtId="0" fontId="5" fillId="0" borderId="0" xfId="59" applyFont="1" applyAlignment="1">
      <alignment horizontal="justify" vertical="center"/>
      <protection/>
    </xf>
    <xf numFmtId="0" fontId="5" fillId="0" borderId="56" xfId="59" applyFont="1" applyBorder="1" applyAlignment="1">
      <alignment horizontal="center" vertical="center"/>
      <protection/>
    </xf>
    <xf numFmtId="0" fontId="5" fillId="0" borderId="57" xfId="59" applyFont="1" applyBorder="1" applyAlignment="1">
      <alignment horizontal="justify" vertical="center"/>
      <protection/>
    </xf>
    <xf numFmtId="3" fontId="5" fillId="0" borderId="58" xfId="59" applyNumberFormat="1" applyFont="1" applyBorder="1" applyAlignment="1">
      <alignment horizontal="right" vertical="center"/>
      <protection/>
    </xf>
    <xf numFmtId="0" fontId="6" fillId="0" borderId="0" xfId="59" applyFont="1" applyAlignment="1">
      <alignment horizontal="justify" vertical="center"/>
      <protection/>
    </xf>
    <xf numFmtId="0" fontId="5" fillId="0" borderId="59" xfId="59" applyFont="1" applyBorder="1" applyAlignment="1">
      <alignment horizontal="justify" vertical="center"/>
      <protection/>
    </xf>
    <xf numFmtId="3" fontId="5" fillId="0" borderId="59" xfId="59" applyNumberFormat="1" applyFont="1" applyBorder="1" applyAlignment="1">
      <alignment horizontal="right"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3" fontId="5" fillId="0" borderId="15" xfId="0" applyNumberFormat="1" applyFont="1" applyBorder="1" applyAlignment="1">
      <alignment horizontal="right" vertical="center" wrapText="1"/>
    </xf>
    <xf numFmtId="10" fontId="5" fillId="0" borderId="60" xfId="59" applyNumberFormat="1" applyFont="1" applyBorder="1" applyAlignment="1">
      <alignment horizontal="right" vertical="center"/>
      <protection/>
    </xf>
    <xf numFmtId="10" fontId="5" fillId="0" borderId="61" xfId="59" applyNumberFormat="1" applyFont="1" applyBorder="1" applyAlignment="1">
      <alignment horizontal="right" vertical="center"/>
      <protection/>
    </xf>
    <xf numFmtId="10" fontId="5" fillId="0" borderId="62" xfId="59" applyNumberFormat="1" applyFont="1" applyBorder="1" applyAlignment="1">
      <alignment horizontal="right" vertical="center"/>
      <protection/>
    </xf>
    <xf numFmtId="3" fontId="17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10" fontId="10" fillId="0" borderId="34" xfId="0" applyNumberFormat="1" applyFont="1" applyBorder="1" applyAlignment="1">
      <alignment vertical="center"/>
    </xf>
    <xf numFmtId="10" fontId="10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10" fontId="5" fillId="0" borderId="49" xfId="0" applyNumberFormat="1" applyFont="1" applyFill="1" applyBorder="1" applyAlignment="1">
      <alignment vertical="center"/>
    </xf>
    <xf numFmtId="10" fontId="9" fillId="0" borderId="12" xfId="0" applyNumberFormat="1" applyFont="1" applyFill="1" applyBorder="1" applyAlignment="1">
      <alignment vertical="center"/>
    </xf>
    <xf numFmtId="0" fontId="6" fillId="26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0" fontId="5" fillId="0" borderId="64" xfId="59" applyNumberFormat="1" applyFont="1" applyBorder="1" applyAlignment="1">
      <alignment horizontal="right" vertical="center"/>
      <protection/>
    </xf>
    <xf numFmtId="3" fontId="5" fillId="0" borderId="65" xfId="59" applyNumberFormat="1" applyFont="1" applyBorder="1" applyAlignment="1">
      <alignment horizontal="right" vertical="center"/>
      <protection/>
    </xf>
    <xf numFmtId="0" fontId="5" fillId="0" borderId="65" xfId="59" applyFont="1" applyBorder="1" applyAlignment="1">
      <alignment horizontal="justify" vertical="center"/>
      <protection/>
    </xf>
    <xf numFmtId="10" fontId="5" fillId="0" borderId="66" xfId="59" applyNumberFormat="1" applyFont="1" applyBorder="1" applyAlignment="1">
      <alignment horizontal="right" vertical="center"/>
      <protection/>
    </xf>
    <xf numFmtId="0" fontId="1" fillId="0" borderId="0" xfId="62">
      <alignment/>
      <protection/>
    </xf>
    <xf numFmtId="0" fontId="16" fillId="0" borderId="0" xfId="62" applyFont="1">
      <alignment/>
      <protection/>
    </xf>
    <xf numFmtId="3" fontId="12" fillId="29" borderId="67" xfId="0" applyNumberFormat="1" applyFont="1" applyFill="1" applyBorder="1" applyAlignment="1">
      <alignment vertical="center"/>
    </xf>
    <xf numFmtId="3" fontId="11" fillId="0" borderId="68" xfId="0" applyNumberFormat="1" applyFont="1" applyBorder="1" applyAlignment="1">
      <alignment vertical="center"/>
    </xf>
    <xf numFmtId="3" fontId="12" fillId="29" borderId="68" xfId="0" applyNumberFormat="1" applyFont="1" applyFill="1" applyBorder="1" applyAlignment="1">
      <alignment horizontal="right" vertical="center"/>
    </xf>
    <xf numFmtId="3" fontId="5" fillId="0" borderId="68" xfId="0" applyNumberFormat="1" applyFont="1" applyBorder="1" applyAlignment="1">
      <alignment vertical="center"/>
    </xf>
    <xf numFmtId="3" fontId="12" fillId="29" borderId="68" xfId="0" applyNumberFormat="1" applyFont="1" applyFill="1" applyBorder="1" applyAlignment="1">
      <alignment vertical="center"/>
    </xf>
    <xf numFmtId="3" fontId="11" fillId="0" borderId="68" xfId="0" applyNumberFormat="1" applyFont="1" applyBorder="1" applyAlignment="1">
      <alignment horizontal="right" vertical="center"/>
    </xf>
    <xf numFmtId="3" fontId="13" fillId="30" borderId="69" xfId="0" applyNumberFormat="1" applyFont="1" applyFill="1" applyBorder="1" applyAlignment="1">
      <alignment horizontal="right" vertical="center"/>
    </xf>
    <xf numFmtId="0" fontId="5" fillId="0" borderId="0" xfId="62" applyFont="1">
      <alignment/>
      <protection/>
    </xf>
    <xf numFmtId="0" fontId="6" fillId="0" borderId="0" xfId="62" applyFont="1" applyAlignment="1">
      <alignment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Border="1" applyAlignment="1">
      <alignment wrapText="1"/>
      <protection/>
    </xf>
    <xf numFmtId="0" fontId="5" fillId="0" borderId="0" xfId="62" applyFont="1" applyBorder="1" applyAlignment="1">
      <alignment horizontal="right" wrapText="1"/>
      <protection/>
    </xf>
    <xf numFmtId="170" fontId="5" fillId="0" borderId="0" xfId="62" applyNumberFormat="1" applyFont="1" applyBorder="1" applyAlignment="1">
      <alignment horizontal="right" wrapText="1"/>
      <protection/>
    </xf>
    <xf numFmtId="0" fontId="6" fillId="0" borderId="0" xfId="62" applyFont="1" applyAlignment="1">
      <alignment horizontal="center"/>
      <protection/>
    </xf>
    <xf numFmtId="0" fontId="5" fillId="0" borderId="45" xfId="62" applyFont="1" applyBorder="1" applyAlignment="1">
      <alignment horizontal="center" vertical="center" wrapText="1"/>
      <protection/>
    </xf>
    <xf numFmtId="0" fontId="5" fillId="0" borderId="31" xfId="62" applyFont="1" applyBorder="1" applyAlignment="1">
      <alignment horizontal="center" vertical="center" wrapText="1"/>
      <protection/>
    </xf>
    <xf numFmtId="3" fontId="5" fillId="0" borderId="0" xfId="62" applyNumberFormat="1" applyFont="1" applyAlignment="1">
      <alignment vertical="center"/>
      <protection/>
    </xf>
    <xf numFmtId="3" fontId="5" fillId="0" borderId="11" xfId="62" applyNumberFormat="1" applyFont="1" applyBorder="1" applyAlignment="1">
      <alignment vertical="center"/>
      <protection/>
    </xf>
    <xf numFmtId="3" fontId="5" fillId="0" borderId="20" xfId="62" applyNumberFormat="1" applyFont="1" applyBorder="1" applyAlignment="1">
      <alignment vertical="center"/>
      <protection/>
    </xf>
    <xf numFmtId="3" fontId="5" fillId="0" borderId="12" xfId="62" applyNumberFormat="1" applyFont="1" applyBorder="1" applyAlignment="1">
      <alignment vertical="center"/>
      <protection/>
    </xf>
    <xf numFmtId="3" fontId="5" fillId="0" borderId="17" xfId="62" applyNumberFormat="1" applyFont="1" applyBorder="1" applyAlignment="1">
      <alignment vertical="center"/>
      <protection/>
    </xf>
    <xf numFmtId="3" fontId="5" fillId="0" borderId="18" xfId="62" applyNumberFormat="1" applyFont="1" applyBorder="1" applyAlignment="1">
      <alignment vertical="center"/>
      <protection/>
    </xf>
    <xf numFmtId="3" fontId="6" fillId="0" borderId="23" xfId="62" applyNumberFormat="1" applyFont="1" applyBorder="1" applyAlignment="1">
      <alignment vertical="center"/>
      <protection/>
    </xf>
    <xf numFmtId="3" fontId="6" fillId="0" borderId="33" xfId="62" applyNumberFormat="1" applyFont="1" applyBorder="1" applyAlignment="1">
      <alignment vertical="center"/>
      <protection/>
    </xf>
    <xf numFmtId="0" fontId="5" fillId="0" borderId="47" xfId="62" applyFont="1" applyBorder="1" applyAlignment="1">
      <alignment horizontal="center" vertical="center" wrapText="1"/>
      <protection/>
    </xf>
    <xf numFmtId="0" fontId="5" fillId="0" borderId="70" xfId="62" applyFont="1" applyBorder="1" applyAlignment="1">
      <alignment vertical="center" wrapText="1"/>
      <protection/>
    </xf>
    <xf numFmtId="0" fontId="5" fillId="0" borderId="71" xfId="62" applyFont="1" applyBorder="1" applyAlignment="1">
      <alignment vertical="center" wrapText="1"/>
      <protection/>
    </xf>
    <xf numFmtId="0" fontId="5" fillId="0" borderId="72" xfId="62" applyFont="1" applyBorder="1" applyAlignment="1">
      <alignment vertical="center" wrapText="1"/>
      <protection/>
    </xf>
    <xf numFmtId="0" fontId="6" fillId="0" borderId="73" xfId="62" applyFont="1" applyBorder="1" applyAlignment="1">
      <alignment vertical="center" wrapText="1"/>
      <protection/>
    </xf>
    <xf numFmtId="0" fontId="5" fillId="0" borderId="74" xfId="0" applyFont="1" applyBorder="1" applyAlignment="1">
      <alignment horizontal="center" vertical="center" wrapText="1"/>
    </xf>
    <xf numFmtId="0" fontId="5" fillId="0" borderId="26" xfId="62" applyFont="1" applyBorder="1" applyAlignment="1">
      <alignment horizontal="center" vertical="center" wrapText="1"/>
      <protection/>
    </xf>
    <xf numFmtId="3" fontId="5" fillId="0" borderId="21" xfId="62" applyNumberFormat="1" applyFont="1" applyBorder="1" applyAlignment="1">
      <alignment vertical="center"/>
      <protection/>
    </xf>
    <xf numFmtId="0" fontId="5" fillId="0" borderId="30" xfId="62" applyFont="1" applyBorder="1" applyAlignment="1">
      <alignment horizontal="center" vertical="center" wrapText="1"/>
      <protection/>
    </xf>
    <xf numFmtId="0" fontId="5" fillId="0" borderId="73" xfId="62" applyFont="1" applyBorder="1" applyAlignment="1">
      <alignment horizontal="center" vertical="center" wrapText="1"/>
      <protection/>
    </xf>
    <xf numFmtId="0" fontId="5" fillId="0" borderId="32" xfId="62" applyFont="1" applyBorder="1" applyAlignment="1">
      <alignment horizontal="center" vertical="center" wrapText="1"/>
      <protection/>
    </xf>
    <xf numFmtId="0" fontId="5" fillId="0" borderId="0" xfId="62" applyFont="1" applyBorder="1">
      <alignment/>
      <protection/>
    </xf>
    <xf numFmtId="0" fontId="5" fillId="0" borderId="0" xfId="62" applyFont="1" applyBorder="1" applyAlignment="1">
      <alignment horizontal="center"/>
      <protection/>
    </xf>
    <xf numFmtId="170" fontId="5" fillId="0" borderId="0" xfId="62" applyNumberFormat="1" applyFont="1" applyBorder="1" applyAlignment="1">
      <alignment horizontal="right"/>
      <protection/>
    </xf>
    <xf numFmtId="3" fontId="5" fillId="0" borderId="0" xfId="62" applyNumberFormat="1" applyFont="1" applyBorder="1" applyAlignment="1">
      <alignment horizontal="right"/>
      <protection/>
    </xf>
    <xf numFmtId="0" fontId="5" fillId="0" borderId="75" xfId="62" applyFont="1" applyBorder="1">
      <alignment/>
      <protection/>
    </xf>
    <xf numFmtId="170" fontId="5" fillId="0" borderId="75" xfId="62" applyNumberFormat="1" applyFont="1" applyBorder="1" applyAlignment="1">
      <alignment horizontal="right"/>
      <protection/>
    </xf>
    <xf numFmtId="3" fontId="5" fillId="0" borderId="75" xfId="62" applyNumberFormat="1" applyFont="1" applyBorder="1" applyAlignment="1">
      <alignment horizontal="right"/>
      <protection/>
    </xf>
    <xf numFmtId="170" fontId="5" fillId="0" borderId="0" xfId="62" applyNumberFormat="1" applyFont="1" applyAlignment="1">
      <alignment horizontal="right"/>
      <protection/>
    </xf>
    <xf numFmtId="3" fontId="5" fillId="0" borderId="0" xfId="62" applyNumberFormat="1" applyFont="1" applyAlignment="1">
      <alignment horizontal="right"/>
      <protection/>
    </xf>
    <xf numFmtId="0" fontId="6" fillId="0" borderId="0" xfId="62" applyFont="1" applyBorder="1" applyAlignment="1">
      <alignment horizontal="right"/>
      <protection/>
    </xf>
    <xf numFmtId="0" fontId="12" fillId="29" borderId="76" xfId="0" applyFont="1" applyFill="1" applyBorder="1" applyAlignment="1">
      <alignment horizontal="center" vertical="center"/>
    </xf>
    <xf numFmtId="0" fontId="12" fillId="29" borderId="77" xfId="0" applyFont="1" applyFill="1" applyBorder="1" applyAlignment="1">
      <alignment horizontal="center" vertical="center"/>
    </xf>
    <xf numFmtId="3" fontId="13" fillId="30" borderId="78" xfId="0" applyNumberFormat="1" applyFont="1" applyFill="1" applyBorder="1" applyAlignment="1">
      <alignment horizontal="right" vertical="center"/>
    </xf>
    <xf numFmtId="10" fontId="13" fillId="30" borderId="79" xfId="0" applyNumberFormat="1" applyFont="1" applyFill="1" applyBorder="1" applyAlignment="1">
      <alignment horizontal="right" vertical="center"/>
    </xf>
    <xf numFmtId="3" fontId="12" fillId="26" borderId="80" xfId="0" applyNumberFormat="1" applyFont="1" applyFill="1" applyBorder="1" applyAlignment="1">
      <alignment horizontal="right" vertical="center"/>
    </xf>
    <xf numFmtId="3" fontId="12" fillId="26" borderId="43" xfId="0" applyNumberFormat="1" applyFont="1" applyFill="1" applyBorder="1" applyAlignment="1">
      <alignment horizontal="right" vertical="center"/>
    </xf>
    <xf numFmtId="3" fontId="12" fillId="29" borderId="81" xfId="0" applyNumberFormat="1" applyFont="1" applyFill="1" applyBorder="1" applyAlignment="1">
      <alignment horizontal="right" vertical="center"/>
    </xf>
    <xf numFmtId="10" fontId="12" fillId="26" borderId="82" xfId="0" applyNumberFormat="1" applyFont="1" applyFill="1" applyBorder="1" applyAlignment="1">
      <alignment horizontal="right" vertical="center"/>
    </xf>
    <xf numFmtId="0" fontId="1" fillId="0" borderId="0" xfId="6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3" fillId="0" borderId="0" xfId="61" applyFont="1" applyAlignment="1">
      <alignment vertical="center" wrapText="1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 wrapText="1"/>
      <protection/>
    </xf>
    <xf numFmtId="0" fontId="5" fillId="0" borderId="31" xfId="61" applyFont="1" applyBorder="1" applyAlignment="1">
      <alignment horizontal="center" vertical="center" wrapText="1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vertical="center"/>
      <protection/>
    </xf>
    <xf numFmtId="9" fontId="5" fillId="0" borderId="20" xfId="61" applyNumberFormat="1" applyFont="1" applyBorder="1" applyAlignment="1">
      <alignment horizontal="right" vertical="center"/>
      <protection/>
    </xf>
    <xf numFmtId="3" fontId="5" fillId="0" borderId="20" xfId="61" applyNumberFormat="1" applyFont="1" applyBorder="1" applyAlignment="1">
      <alignment horizontal="right" vertical="center"/>
      <protection/>
    </xf>
    <xf numFmtId="0" fontId="5" fillId="0" borderId="20" xfId="61" applyFont="1" applyBorder="1" applyAlignment="1">
      <alignment horizontal="right" vertical="center"/>
      <protection/>
    </xf>
    <xf numFmtId="3" fontId="5" fillId="0" borderId="20" xfId="61" applyNumberFormat="1" applyFont="1" applyBorder="1" applyAlignment="1">
      <alignment vertical="center"/>
      <protection/>
    </xf>
    <xf numFmtId="3" fontId="5" fillId="0" borderId="21" xfId="61" applyNumberFormat="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vertical="center"/>
      <protection/>
    </xf>
    <xf numFmtId="9" fontId="5" fillId="0" borderId="11" xfId="61" applyNumberFormat="1" applyFont="1" applyBorder="1" applyAlignment="1">
      <alignment horizontal="right" vertical="center"/>
      <protection/>
    </xf>
    <xf numFmtId="3" fontId="5" fillId="0" borderId="11" xfId="61" applyNumberFormat="1" applyFont="1" applyBorder="1" applyAlignment="1">
      <alignment horizontal="right" vertical="center"/>
      <protection/>
    </xf>
    <xf numFmtId="0" fontId="5" fillId="0" borderId="11" xfId="61" applyFont="1" applyBorder="1" applyAlignment="1">
      <alignment horizontal="right" vertical="center"/>
      <protection/>
    </xf>
    <xf numFmtId="3" fontId="5" fillId="0" borderId="11" xfId="61" applyNumberFormat="1" applyFont="1" applyBorder="1" applyAlignment="1">
      <alignment vertical="center"/>
      <protection/>
    </xf>
    <xf numFmtId="0" fontId="5" fillId="0" borderId="0" xfId="61" applyFont="1">
      <alignment/>
      <protection/>
    </xf>
    <xf numFmtId="0" fontId="1" fillId="0" borderId="0" xfId="61">
      <alignment/>
      <protection/>
    </xf>
    <xf numFmtId="0" fontId="5" fillId="0" borderId="0" xfId="57" applyFont="1" applyAlignment="1">
      <alignment horizontal="right" vertical="center"/>
      <protection/>
    </xf>
    <xf numFmtId="0" fontId="1" fillId="0" borderId="0" xfId="57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vertical="center" wrapText="1"/>
      <protection/>
    </xf>
    <xf numFmtId="0" fontId="5" fillId="0" borderId="20" xfId="57" applyFont="1" applyBorder="1" applyAlignment="1">
      <alignment vertical="center" wrapText="1"/>
      <protection/>
    </xf>
    <xf numFmtId="0" fontId="5" fillId="0" borderId="20" xfId="57" applyFont="1" applyBorder="1" applyAlignment="1">
      <alignment horizontal="right" vertical="center" wrapText="1"/>
      <protection/>
    </xf>
    <xf numFmtId="0" fontId="5" fillId="0" borderId="11" xfId="57" applyFont="1" applyBorder="1" applyAlignment="1">
      <alignment horizontal="righ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5" fillId="0" borderId="74" xfId="57" applyFont="1" applyBorder="1" applyAlignment="1">
      <alignment horizontal="center" vertical="center" wrapText="1"/>
      <protection/>
    </xf>
    <xf numFmtId="0" fontId="5" fillId="0" borderId="74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center" vertical="center" wrapText="1"/>
      <protection/>
    </xf>
    <xf numFmtId="0" fontId="5" fillId="0" borderId="32" xfId="57" applyFont="1" applyBorder="1" applyAlignment="1">
      <alignment horizontal="center" vertical="center" wrapText="1"/>
      <protection/>
    </xf>
    <xf numFmtId="0" fontId="18" fillId="0" borderId="0" xfId="57" applyFont="1">
      <alignment/>
      <protection/>
    </xf>
    <xf numFmtId="0" fontId="1" fillId="0" borderId="0" xfId="57">
      <alignment/>
      <protection/>
    </xf>
    <xf numFmtId="0" fontId="5" fillId="0" borderId="0" xfId="61" applyFont="1" applyAlignment="1">
      <alignment horizontal="right"/>
      <protection/>
    </xf>
    <xf numFmtId="3" fontId="3" fillId="0" borderId="0" xfId="61" applyNumberFormat="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/>
      <protection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/>
    </xf>
    <xf numFmtId="3" fontId="22" fillId="0" borderId="68" xfId="0" applyNumberFormat="1" applyFont="1" applyBorder="1" applyAlignment="1">
      <alignment vertical="center"/>
    </xf>
    <xf numFmtId="10" fontId="22" fillId="0" borderId="41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3" fontId="22" fillId="0" borderId="38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vertical="center"/>
    </xf>
    <xf numFmtId="0" fontId="5" fillId="0" borderId="0" xfId="61" applyFont="1" applyAlignment="1">
      <alignment/>
      <protection/>
    </xf>
    <xf numFmtId="10" fontId="6" fillId="26" borderId="49" xfId="0" applyNumberFormat="1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left" vertical="center" wrapText="1"/>
    </xf>
    <xf numFmtId="3" fontId="6" fillId="0" borderId="74" xfId="0" applyNumberFormat="1" applyFont="1" applyFill="1" applyBorder="1" applyAlignment="1">
      <alignment horizontal="right" vertical="center" wrapText="1"/>
    </xf>
    <xf numFmtId="10" fontId="6" fillId="0" borderId="74" xfId="0" applyNumberFormat="1" applyFont="1" applyFill="1" applyBorder="1" applyAlignment="1">
      <alignment vertical="center"/>
    </xf>
    <xf numFmtId="0" fontId="6" fillId="0" borderId="83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left" vertical="center" wrapText="1"/>
    </xf>
    <xf numFmtId="3" fontId="6" fillId="0" borderId="83" xfId="0" applyNumberFormat="1" applyFont="1" applyFill="1" applyBorder="1" applyAlignment="1">
      <alignment horizontal="right" vertical="center" wrapText="1"/>
    </xf>
    <xf numFmtId="0" fontId="5" fillId="0" borderId="83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 wrapText="1"/>
    </xf>
    <xf numFmtId="3" fontId="6" fillId="29" borderId="58" xfId="59" applyNumberFormat="1" applyFont="1" applyFill="1" applyBorder="1" applyAlignment="1">
      <alignment horizontal="right" vertical="center"/>
      <protection/>
    </xf>
    <xf numFmtId="10" fontId="6" fillId="29" borderId="61" xfId="59" applyNumberFormat="1" applyFont="1" applyFill="1" applyBorder="1" applyAlignment="1">
      <alignment horizontal="right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vertical="center"/>
      <protection/>
    </xf>
    <xf numFmtId="3" fontId="5" fillId="0" borderId="17" xfId="61" applyNumberFormat="1" applyFont="1" applyBorder="1" applyAlignment="1">
      <alignment horizontal="right" vertical="center"/>
      <protection/>
    </xf>
    <xf numFmtId="0" fontId="5" fillId="0" borderId="17" xfId="61" applyFont="1" applyBorder="1" applyAlignment="1">
      <alignment horizontal="right" vertical="center"/>
      <protection/>
    </xf>
    <xf numFmtId="3" fontId="5" fillId="0" borderId="17" xfId="61" applyNumberFormat="1" applyFont="1" applyBorder="1" applyAlignment="1">
      <alignment vertical="center"/>
      <protection/>
    </xf>
    <xf numFmtId="3" fontId="5" fillId="0" borderId="18" xfId="61" applyNumberFormat="1" applyFont="1" applyBorder="1" applyAlignment="1">
      <alignment horizontal="right" vertical="center"/>
      <protection/>
    </xf>
    <xf numFmtId="0" fontId="5" fillId="0" borderId="84" xfId="0" applyFont="1" applyFill="1" applyBorder="1" applyAlignment="1">
      <alignment horizontal="center" vertical="top" wrapText="1"/>
    </xf>
    <xf numFmtId="3" fontId="5" fillId="0" borderId="85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6" fillId="0" borderId="63" xfId="0" applyNumberFormat="1" applyFont="1" applyBorder="1" applyAlignment="1">
      <alignment horizontal="right" vertical="center" wrapText="1"/>
    </xf>
    <xf numFmtId="3" fontId="10" fillId="0" borderId="63" xfId="0" applyNumberFormat="1" applyFont="1" applyBorder="1" applyAlignment="1">
      <alignment horizontal="right" vertical="center" wrapText="1"/>
    </xf>
    <xf numFmtId="3" fontId="6" fillId="0" borderId="86" xfId="0" applyNumberFormat="1" applyFont="1" applyBorder="1" applyAlignment="1">
      <alignment horizontal="right" vertical="center" wrapText="1"/>
    </xf>
    <xf numFmtId="3" fontId="5" fillId="0" borderId="86" xfId="0" applyNumberFormat="1" applyFont="1" applyBorder="1" applyAlignment="1">
      <alignment horizontal="right" vertical="center" wrapText="1"/>
    </xf>
    <xf numFmtId="0" fontId="5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right"/>
      <protection/>
    </xf>
    <xf numFmtId="0" fontId="5" fillId="0" borderId="0" xfId="57" applyFont="1">
      <alignment/>
      <protection/>
    </xf>
    <xf numFmtId="0" fontId="5" fillId="0" borderId="87" xfId="57" applyFont="1" applyBorder="1" applyAlignment="1">
      <alignment horizontal="justify" vertical="center" wrapText="1"/>
      <protection/>
    </xf>
    <xf numFmtId="0" fontId="5" fillId="0" borderId="88" xfId="57" applyFont="1" applyBorder="1" applyAlignment="1">
      <alignment horizontal="center" vertical="center" wrapText="1"/>
      <protection/>
    </xf>
    <xf numFmtId="0" fontId="5" fillId="0" borderId="89" xfId="57" applyFont="1" applyBorder="1" applyAlignment="1">
      <alignment horizontal="center" vertical="center" wrapText="1"/>
      <protection/>
    </xf>
    <xf numFmtId="0" fontId="5" fillId="0" borderId="56" xfId="57" applyFont="1" applyBorder="1" applyAlignment="1">
      <alignment horizontal="justify" vertical="center" wrapText="1"/>
      <protection/>
    </xf>
    <xf numFmtId="0" fontId="5" fillId="0" borderId="9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horizontal="justify" vertical="center"/>
      <protection/>
    </xf>
    <xf numFmtId="0" fontId="5" fillId="0" borderId="91" xfId="57" applyFont="1" applyBorder="1" applyAlignment="1">
      <alignment horizontal="justify" vertical="center" wrapText="1"/>
      <protection/>
    </xf>
    <xf numFmtId="3" fontId="5" fillId="0" borderId="92" xfId="57" applyNumberFormat="1" applyFont="1" applyBorder="1" applyAlignment="1">
      <alignment horizontal="center" vertical="center" wrapText="1"/>
      <protection/>
    </xf>
    <xf numFmtId="0" fontId="5" fillId="0" borderId="93" xfId="57" applyFont="1" applyBorder="1" applyAlignment="1">
      <alignment horizontal="justify" vertical="center" wrapText="1"/>
      <protection/>
    </xf>
    <xf numFmtId="3" fontId="5" fillId="0" borderId="94" xfId="57" applyNumberFormat="1" applyFont="1" applyBorder="1" applyAlignment="1">
      <alignment horizontal="center" vertical="center" wrapText="1"/>
      <protection/>
    </xf>
    <xf numFmtId="0" fontId="5" fillId="0" borderId="95" xfId="57" applyFont="1" applyBorder="1" applyAlignment="1">
      <alignment horizontal="justify" vertical="center" wrapText="1"/>
      <protection/>
    </xf>
    <xf numFmtId="3" fontId="5" fillId="0" borderId="96" xfId="57" applyNumberFormat="1" applyFont="1" applyBorder="1" applyAlignment="1">
      <alignment horizontal="center" vertical="center" wrapText="1"/>
      <protection/>
    </xf>
    <xf numFmtId="3" fontId="5" fillId="0" borderId="90" xfId="57" applyNumberFormat="1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justify"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left" vertical="center" wrapText="1"/>
    </xf>
    <xf numFmtId="3" fontId="5" fillId="0" borderId="83" xfId="0" applyNumberFormat="1" applyFont="1" applyBorder="1" applyAlignment="1">
      <alignment horizontal="right" vertical="center" wrapText="1"/>
    </xf>
    <xf numFmtId="0" fontId="5" fillId="0" borderId="74" xfId="0" applyFont="1" applyBorder="1" applyAlignment="1">
      <alignment horizontal="left" vertical="center" wrapText="1"/>
    </xf>
    <xf numFmtId="3" fontId="5" fillId="0" borderId="74" xfId="0" applyNumberFormat="1" applyFont="1" applyBorder="1" applyAlignment="1">
      <alignment horizontal="right" vertical="center" wrapText="1"/>
    </xf>
    <xf numFmtId="10" fontId="5" fillId="0" borderId="74" xfId="0" applyNumberFormat="1" applyFont="1" applyBorder="1" applyAlignment="1">
      <alignment vertical="center"/>
    </xf>
    <xf numFmtId="10" fontId="5" fillId="0" borderId="49" xfId="0" applyNumberFormat="1" applyFont="1" applyBorder="1" applyAlignment="1">
      <alignment vertical="center"/>
    </xf>
    <xf numFmtId="0" fontId="6" fillId="26" borderId="50" xfId="0" applyFont="1" applyFill="1" applyBorder="1" applyAlignment="1">
      <alignment horizontal="center" vertical="center" wrapText="1"/>
    </xf>
    <xf numFmtId="0" fontId="6" fillId="26" borderId="47" xfId="0" applyFont="1" applyFill="1" applyBorder="1" applyAlignment="1">
      <alignment horizontal="left" vertical="center" wrapText="1"/>
    </xf>
    <xf numFmtId="3" fontId="6" fillId="26" borderId="47" xfId="0" applyNumberFormat="1" applyFont="1" applyFill="1" applyBorder="1" applyAlignment="1">
      <alignment horizontal="right" vertical="center" wrapText="1"/>
    </xf>
    <xf numFmtId="10" fontId="6" fillId="26" borderId="51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0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0" fillId="0" borderId="0" xfId="60">
      <alignment/>
      <protection/>
    </xf>
    <xf numFmtId="0" fontId="3" fillId="0" borderId="0" xfId="60" applyFont="1">
      <alignment/>
      <protection/>
    </xf>
    <xf numFmtId="0" fontId="0" fillId="0" borderId="0" xfId="60" applyFill="1">
      <alignment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 wrapText="1"/>
      <protection/>
    </xf>
    <xf numFmtId="0" fontId="5" fillId="0" borderId="84" xfId="60" applyFont="1" applyBorder="1" applyAlignment="1">
      <alignment horizontal="center" vertical="center" wrapText="1"/>
      <protection/>
    </xf>
    <xf numFmtId="0" fontId="5" fillId="0" borderId="24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left" vertical="center" wrapText="1"/>
      <protection/>
    </xf>
    <xf numFmtId="3" fontId="4" fillId="0" borderId="20" xfId="60" applyNumberFormat="1" applyFont="1" applyBorder="1" applyAlignment="1">
      <alignment horizontal="right" vertical="center" wrapText="1"/>
      <protection/>
    </xf>
    <xf numFmtId="3" fontId="4" fillId="0" borderId="85" xfId="60" applyNumberFormat="1" applyFont="1" applyBorder="1" applyAlignment="1">
      <alignment horizontal="right" vertical="center" wrapText="1"/>
      <protection/>
    </xf>
    <xf numFmtId="3" fontId="4" fillId="0" borderId="21" xfId="60" applyNumberFormat="1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3" fontId="3" fillId="0" borderId="11" xfId="60" applyNumberFormat="1" applyFont="1" applyBorder="1" applyAlignment="1">
      <alignment horizontal="right" vertical="center" wrapText="1"/>
      <protection/>
    </xf>
    <xf numFmtId="3" fontId="3" fillId="0" borderId="63" xfId="60" applyNumberFormat="1" applyFont="1" applyBorder="1" applyAlignment="1">
      <alignment horizontal="right" vertical="center" wrapText="1"/>
      <protection/>
    </xf>
    <xf numFmtId="3" fontId="3" fillId="0" borderId="12" xfId="60" applyNumberFormat="1" applyFont="1" applyBorder="1" applyAlignment="1">
      <alignment horizontal="righ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3" fontId="4" fillId="0" borderId="11" xfId="60" applyNumberFormat="1" applyFont="1" applyBorder="1" applyAlignment="1">
      <alignment horizontal="right" vertical="center" wrapText="1"/>
      <protection/>
    </xf>
    <xf numFmtId="3" fontId="4" fillId="0" borderId="63" xfId="60" applyNumberFormat="1" applyFont="1" applyBorder="1" applyAlignment="1">
      <alignment horizontal="right" vertical="center" wrapText="1"/>
      <protection/>
    </xf>
    <xf numFmtId="3" fontId="4" fillId="0" borderId="12" xfId="60" applyNumberFormat="1" applyFont="1" applyBorder="1" applyAlignment="1">
      <alignment horizontal="right" vertical="center" wrapText="1"/>
      <protection/>
    </xf>
    <xf numFmtId="0" fontId="3" fillId="0" borderId="13" xfId="60" applyFont="1" applyBorder="1" applyAlignment="1">
      <alignment horizontal="left" vertical="center" wrapText="1"/>
      <protection/>
    </xf>
    <xf numFmtId="3" fontId="3" fillId="0" borderId="14" xfId="60" applyNumberFormat="1" applyFont="1" applyBorder="1" applyAlignment="1">
      <alignment horizontal="right" vertical="center" wrapText="1"/>
      <protection/>
    </xf>
    <xf numFmtId="3" fontId="3" fillId="0" borderId="97" xfId="60" applyNumberFormat="1" applyFont="1" applyBorder="1" applyAlignment="1">
      <alignment horizontal="right" vertical="center" wrapText="1"/>
      <protection/>
    </xf>
    <xf numFmtId="3" fontId="3" fillId="0" borderId="15" xfId="60" applyNumberFormat="1" applyFont="1" applyBorder="1" applyAlignment="1">
      <alignment horizontal="righ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3" fontId="4" fillId="0" borderId="17" xfId="60" applyNumberFormat="1" applyFont="1" applyBorder="1" applyAlignment="1">
      <alignment horizontal="right" vertical="center" wrapText="1"/>
      <protection/>
    </xf>
    <xf numFmtId="3" fontId="4" fillId="0" borderId="86" xfId="60" applyNumberFormat="1" applyFont="1" applyBorder="1" applyAlignment="1">
      <alignment horizontal="right" vertical="center" wrapText="1"/>
      <protection/>
    </xf>
    <xf numFmtId="3" fontId="4" fillId="0" borderId="18" xfId="60" applyNumberFormat="1" applyFont="1" applyBorder="1" applyAlignment="1">
      <alignment horizontal="right" vertical="center" wrapText="1"/>
      <protection/>
    </xf>
    <xf numFmtId="0" fontId="5" fillId="0" borderId="0" xfId="60" applyFont="1">
      <alignment/>
      <protection/>
    </xf>
    <xf numFmtId="0" fontId="0" fillId="0" borderId="0" xfId="60" applyFill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27" xfId="60" applyFont="1" applyFill="1" applyBorder="1" applyAlignment="1">
      <alignment horizontal="center" vertical="center" wrapText="1"/>
      <protection/>
    </xf>
    <xf numFmtId="0" fontId="5" fillId="0" borderId="28" xfId="60" applyFont="1" applyFill="1" applyBorder="1" applyAlignment="1">
      <alignment horizontal="center" vertical="center" wrapText="1"/>
      <protection/>
    </xf>
    <xf numFmtId="0" fontId="5" fillId="0" borderId="29" xfId="60" applyFont="1" applyFill="1" applyBorder="1" applyAlignment="1">
      <alignment horizontal="center" vertical="center" wrapText="1"/>
      <protection/>
    </xf>
    <xf numFmtId="0" fontId="5" fillId="0" borderId="30" xfId="60" applyFont="1" applyFill="1" applyBorder="1" applyAlignment="1">
      <alignment horizontal="center" vertical="center" wrapText="1"/>
      <protection/>
    </xf>
    <xf numFmtId="0" fontId="5" fillId="0" borderId="31" xfId="60" applyFont="1" applyFill="1" applyBorder="1" applyAlignment="1">
      <alignment horizontal="center" vertical="center" wrapText="1"/>
      <protection/>
    </xf>
    <xf numFmtId="0" fontId="5" fillId="0" borderId="32" xfId="60" applyFont="1" applyFill="1" applyBorder="1" applyAlignment="1">
      <alignment horizontal="center" vertical="center" wrapText="1"/>
      <protection/>
    </xf>
    <xf numFmtId="0" fontId="5" fillId="0" borderId="19" xfId="60" applyFont="1" applyBorder="1" applyAlignment="1">
      <alignment horizontal="center" vertical="center" wrapText="1"/>
      <protection/>
    </xf>
    <xf numFmtId="0" fontId="5" fillId="0" borderId="20" xfId="60" applyFont="1" applyBorder="1" applyAlignment="1">
      <alignment horizontal="left" vertical="center" wrapText="1"/>
      <protection/>
    </xf>
    <xf numFmtId="3" fontId="5" fillId="0" borderId="20" xfId="60" applyNumberFormat="1" applyFont="1" applyBorder="1" applyAlignment="1">
      <alignment horizontal="right" vertical="center" wrapText="1"/>
      <protection/>
    </xf>
    <xf numFmtId="3" fontId="5" fillId="0" borderId="21" xfId="60" applyNumberFormat="1" applyFont="1" applyBorder="1" applyAlignment="1">
      <alignment horizontal="right" vertical="center" wrapText="1"/>
      <protection/>
    </xf>
    <xf numFmtId="0" fontId="0" fillId="0" borderId="0" xfId="60" applyAlignment="1">
      <alignment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left" vertical="center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left" vertical="center" wrapText="1"/>
      <protection/>
    </xf>
    <xf numFmtId="3" fontId="5" fillId="0" borderId="17" xfId="60" applyNumberFormat="1" applyFont="1" applyBorder="1" applyAlignment="1">
      <alignment horizontal="right" vertical="center" wrapText="1"/>
      <protection/>
    </xf>
    <xf numFmtId="3" fontId="5" fillId="0" borderId="18" xfId="60" applyNumberFormat="1" applyFont="1" applyBorder="1" applyAlignment="1">
      <alignment horizontal="right" vertical="center" wrapText="1"/>
      <protection/>
    </xf>
    <xf numFmtId="0" fontId="5" fillId="0" borderId="0" xfId="60" applyFont="1" applyAlignment="1">
      <alignment vertical="center"/>
      <protection/>
    </xf>
    <xf numFmtId="3" fontId="0" fillId="0" borderId="0" xfId="60" applyNumberFormat="1">
      <alignment/>
      <protection/>
    </xf>
    <xf numFmtId="3" fontId="0" fillId="0" borderId="0" xfId="60" applyNumberFormat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60" applyFont="1" applyAlignment="1">
      <alignment horizont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13" fillId="30" borderId="98" xfId="0" applyFont="1" applyFill="1" applyBorder="1" applyAlignment="1">
      <alignment horizontal="left" vertical="center"/>
    </xf>
    <xf numFmtId="0" fontId="13" fillId="30" borderId="99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0" xfId="62" applyFont="1" applyBorder="1" applyAlignment="1">
      <alignment horizontal="center" vertical="center" wrapText="1"/>
      <protection/>
    </xf>
    <xf numFmtId="0" fontId="5" fillId="0" borderId="71" xfId="62" applyFont="1" applyBorder="1" applyAlignment="1">
      <alignment horizontal="center" vertical="center" wrapText="1"/>
      <protection/>
    </xf>
    <xf numFmtId="0" fontId="5" fillId="0" borderId="101" xfId="62" applyFont="1" applyBorder="1" applyAlignment="1">
      <alignment horizontal="center" vertical="center" wrapText="1"/>
      <protection/>
    </xf>
    <xf numFmtId="0" fontId="5" fillId="0" borderId="26" xfId="62" applyFont="1" applyBorder="1" applyAlignment="1">
      <alignment horizontal="center" vertical="center" wrapText="1"/>
      <protection/>
    </xf>
    <xf numFmtId="0" fontId="5" fillId="0" borderId="34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5" fillId="0" borderId="49" xfId="62" applyFont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45" xfId="62" applyFont="1" applyBorder="1" applyAlignment="1">
      <alignment horizontal="center" vertical="center" wrapText="1"/>
      <protection/>
    </xf>
    <xf numFmtId="0" fontId="5" fillId="0" borderId="25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44" xfId="62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29" borderId="87" xfId="59" applyFont="1" applyFill="1" applyBorder="1" applyAlignment="1">
      <alignment horizontal="left" vertical="center"/>
      <protection/>
    </xf>
    <xf numFmtId="0" fontId="6" fillId="0" borderId="52" xfId="59" applyFont="1" applyBorder="1" applyAlignment="1">
      <alignment horizontal="left" vertical="center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vertical="center" wrapText="1"/>
      <protection/>
    </xf>
    <xf numFmtId="0" fontId="5" fillId="0" borderId="12" xfId="57" applyFont="1" applyBorder="1" applyAlignment="1">
      <alignment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20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18" fillId="0" borderId="0" xfId="57" applyFont="1" applyBorder="1" applyAlignment="1">
      <alignment vertical="center"/>
      <protection/>
    </xf>
    <xf numFmtId="0" fontId="5" fillId="0" borderId="25" xfId="57" applyFont="1" applyBorder="1" applyAlignment="1">
      <alignment horizontal="center" vertical="center" wrapText="1"/>
      <protection/>
    </xf>
    <xf numFmtId="0" fontId="5" fillId="0" borderId="26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10" fillId="0" borderId="26" xfId="57" applyFont="1" applyBorder="1" applyAlignment="1">
      <alignment vertical="center" wrapText="1"/>
      <protection/>
    </xf>
    <xf numFmtId="0" fontId="10" fillId="0" borderId="34" xfId="57" applyFont="1" applyBorder="1" applyAlignment="1">
      <alignment vertical="center" wrapText="1"/>
      <protection/>
    </xf>
    <xf numFmtId="0" fontId="5" fillId="0" borderId="21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20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/>
      <protection/>
    </xf>
    <xf numFmtId="0" fontId="5" fillId="0" borderId="18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 wrapText="1"/>
      <protection/>
    </xf>
    <xf numFmtId="0" fontId="5" fillId="0" borderId="31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5" fillId="0" borderId="105" xfId="61" applyFont="1" applyBorder="1" applyAlignment="1">
      <alignment horizontal="center" vertical="center"/>
      <protection/>
    </xf>
    <xf numFmtId="0" fontId="5" fillId="0" borderId="106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5" fillId="0" borderId="83" xfId="61" applyFont="1" applyBorder="1" applyAlignment="1">
      <alignment horizontal="right" vertical="center"/>
      <protection/>
    </xf>
    <xf numFmtId="0" fontId="5" fillId="0" borderId="25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_Mérleg alátámasztó leltár 2013. év" xfId="58"/>
    <cellStyle name="Normál 3" xfId="59"/>
    <cellStyle name="Normál_2013. évi zárszámadás mellékletek2" xfId="60"/>
    <cellStyle name="Normál_Mellékletek az egységes szerkezethez 2" xfId="61"/>
    <cellStyle name="Normál_Mérleg alátámasztó leltár 2013. év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latonakali\2013.%20&#233;vi%20z&#225;rsz&#225;mad&#225;s%20mell&#233;klete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2.sz. melléklet"/>
      <sheetName val="3. sz. melléklet"/>
      <sheetName val="4.sz. melléklet"/>
      <sheetName val="5.sz. melléklet"/>
      <sheetName val="6.sz. melléklet"/>
      <sheetName val="7.sz. melléklet"/>
      <sheetName val="8.sz. melléklet"/>
      <sheetName val="9.sz. melléklet"/>
      <sheetName val="10.sz. melléklet"/>
      <sheetName val="11.sz. melléklet"/>
      <sheetName val="12.sz. melléklet"/>
      <sheetName val="13.sz. melléklet"/>
      <sheetName val="14.sz. melléklet"/>
      <sheetName val="15.sz. melléklet"/>
      <sheetName val="16.sz. melléklet"/>
      <sheetName val="17.sz. melléklet"/>
      <sheetName val="18.sz. melléklet"/>
      <sheetName val="19.sz. melléklet"/>
      <sheetName val="20.sz. melléklet"/>
      <sheetName val="21.sz. melléklet"/>
      <sheetName val="22.sz. melléklet"/>
      <sheetName val="23.sz. melléklet "/>
      <sheetName val="24.sz. melléklet"/>
      <sheetName val="25.sz. melléklet"/>
      <sheetName val="26.sz. melléklet"/>
      <sheetName val="27.sz. melléklet"/>
      <sheetName val="28.sz. melléklet"/>
      <sheetName val="29.sz. melléklet"/>
      <sheetName val="30.sz. melléklet"/>
      <sheetName val="31.sz. melléklet"/>
      <sheetName val="32.sz. melléklet"/>
      <sheetName val="33.sz. melléklet"/>
    </sheetNames>
    <sheetDataSet>
      <sheetData sheetId="1">
        <row r="7">
          <cell r="B7">
            <v>1536990</v>
          </cell>
        </row>
        <row r="16">
          <cell r="B16">
            <v>119683</v>
          </cell>
          <cell r="C16">
            <v>181171</v>
          </cell>
        </row>
        <row r="17">
          <cell r="B17">
            <v>555</v>
          </cell>
          <cell r="C17">
            <v>690</v>
          </cell>
        </row>
        <row r="26">
          <cell r="B26">
            <v>160204</v>
          </cell>
          <cell r="C26">
            <v>181612</v>
          </cell>
        </row>
        <row r="30">
          <cell r="C30">
            <v>1142</v>
          </cell>
        </row>
        <row r="31">
          <cell r="C31">
            <v>249</v>
          </cell>
        </row>
      </sheetData>
      <sheetData sheetId="25">
        <row r="7">
          <cell r="B7">
            <v>0</v>
          </cell>
        </row>
        <row r="16">
          <cell r="B16">
            <v>1391</v>
          </cell>
          <cell r="C16">
            <v>3841</v>
          </cell>
        </row>
        <row r="17">
          <cell r="B17">
            <v>94</v>
          </cell>
          <cell r="C17">
            <v>66</v>
          </cell>
        </row>
        <row r="26">
          <cell r="B26">
            <v>1485</v>
          </cell>
          <cell r="C26">
            <v>3499</v>
          </cell>
        </row>
        <row r="30">
          <cell r="C30">
            <v>0</v>
          </cell>
        </row>
        <row r="31">
          <cell r="C31">
            <v>408</v>
          </cell>
        </row>
      </sheetData>
      <sheetData sheetId="30">
        <row r="7">
          <cell r="B7">
            <v>0</v>
          </cell>
        </row>
        <row r="16">
          <cell r="B16">
            <v>2134</v>
          </cell>
          <cell r="C16">
            <v>0</v>
          </cell>
        </row>
        <row r="17">
          <cell r="B17">
            <v>328</v>
          </cell>
        </row>
        <row r="26">
          <cell r="B26">
            <v>2462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42.7109375" style="10" customWidth="1"/>
    <col min="3" max="5" width="10.7109375" style="10" customWidth="1"/>
    <col min="6" max="6" width="8.7109375" style="10" customWidth="1"/>
  </cols>
  <sheetData>
    <row r="1" spans="1:7" s="37" customFormat="1" ht="15" customHeight="1">
      <c r="A1" s="36"/>
      <c r="B1" s="36"/>
      <c r="C1" s="5"/>
      <c r="D1" s="5"/>
      <c r="E1" s="5"/>
      <c r="F1" s="6" t="s">
        <v>201</v>
      </c>
      <c r="G1" s="36"/>
    </row>
    <row r="2" spans="1:7" s="37" customFormat="1" ht="15" customHeight="1">
      <c r="A2" s="36"/>
      <c r="B2" s="36"/>
      <c r="C2" s="5"/>
      <c r="D2" s="5"/>
      <c r="E2" s="5"/>
      <c r="F2" s="6" t="s">
        <v>118</v>
      </c>
      <c r="G2" s="36"/>
    </row>
    <row r="3" spans="1:7" s="37" customFormat="1" ht="15" customHeight="1">
      <c r="A3" s="36"/>
      <c r="B3" s="36"/>
      <c r="C3" s="9"/>
      <c r="D3" s="9"/>
      <c r="E3" s="9"/>
      <c r="F3" s="9"/>
      <c r="G3" s="36"/>
    </row>
    <row r="4" spans="1:7" s="37" customFormat="1" ht="15" customHeight="1">
      <c r="A4" s="541" t="s">
        <v>711</v>
      </c>
      <c r="B4" s="541"/>
      <c r="C4" s="541"/>
      <c r="D4" s="541"/>
      <c r="E4" s="541"/>
      <c r="F4" s="541"/>
      <c r="G4" s="36"/>
    </row>
    <row r="5" spans="1:7" s="37" customFormat="1" ht="15" customHeight="1" thickBot="1">
      <c r="A5" s="36"/>
      <c r="B5" s="36"/>
      <c r="C5" s="12"/>
      <c r="D5" s="12"/>
      <c r="E5" s="12"/>
      <c r="F5" s="6" t="s">
        <v>392</v>
      </c>
      <c r="G5" s="36"/>
    </row>
    <row r="6" spans="1:6" s="37" customFormat="1" ht="23.25" thickTop="1">
      <c r="A6" s="54" t="s">
        <v>427</v>
      </c>
      <c r="B6" s="55" t="s">
        <v>347</v>
      </c>
      <c r="C6" s="55" t="s">
        <v>370</v>
      </c>
      <c r="D6" s="55" t="s">
        <v>371</v>
      </c>
      <c r="E6" s="55" t="s">
        <v>372</v>
      </c>
      <c r="F6" s="56" t="s">
        <v>416</v>
      </c>
    </row>
    <row r="7" spans="1:6" s="37" customFormat="1" ht="15" customHeight="1" thickBot="1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4">
        <v>6</v>
      </c>
    </row>
    <row r="8" spans="1:6" s="1" customFormat="1" ht="15" customHeight="1" thickTop="1">
      <c r="A8" s="68" t="s">
        <v>315</v>
      </c>
      <c r="B8" s="69" t="s">
        <v>137</v>
      </c>
      <c r="C8" s="70">
        <f>'2. sz. melléklet'!C8+'26.sz. melléklet'!C8+'31.sz. melléklet'!C8</f>
        <v>36869</v>
      </c>
      <c r="D8" s="70">
        <f>'2. sz. melléklet'!D8+'26.sz. melléklet'!D8+'31.sz. melléklet'!D8</f>
        <v>37595</v>
      </c>
      <c r="E8" s="70">
        <f>'2. sz. melléklet'!E8+'26.sz. melléklet'!E8+'31.sz. melléklet'!E8</f>
        <v>36324</v>
      </c>
      <c r="F8" s="71">
        <f>E8/D8</f>
        <v>0.9661923128075542</v>
      </c>
    </row>
    <row r="9" spans="1:6" s="1" customFormat="1" ht="15" customHeight="1">
      <c r="A9" s="44" t="s">
        <v>316</v>
      </c>
      <c r="B9" s="45" t="s">
        <v>52</v>
      </c>
      <c r="C9" s="70">
        <f>'2. sz. melléklet'!C9+'26.sz. melléklet'!C9+'31.sz. melléklet'!C9</f>
        <v>9931</v>
      </c>
      <c r="D9" s="70">
        <f>'2. sz. melléklet'!D9+'26.sz. melléklet'!D9+'31.sz. melléklet'!D9</f>
        <v>9931</v>
      </c>
      <c r="E9" s="70">
        <f>'2. sz. melléklet'!E9+'26.sz. melléklet'!E9+'31.sz. melléklet'!E9</f>
        <v>9283</v>
      </c>
      <c r="F9" s="47">
        <f aca="true" t="shared" si="0" ref="F9:F57">E9/D9</f>
        <v>0.9347497734367133</v>
      </c>
    </row>
    <row r="10" spans="1:6" s="1" customFormat="1" ht="15" customHeight="1">
      <c r="A10" s="44" t="s">
        <v>317</v>
      </c>
      <c r="B10" s="45" t="s">
        <v>138</v>
      </c>
      <c r="C10" s="70">
        <f>'2. sz. melléklet'!C10+'26.sz. melléklet'!C10+'31.sz. melléklet'!C10</f>
        <v>83642</v>
      </c>
      <c r="D10" s="70">
        <f>'2. sz. melléklet'!D10+'26.sz. melléklet'!D10+'31.sz. melléklet'!D10</f>
        <v>88078</v>
      </c>
      <c r="E10" s="70">
        <f>'2. sz. melléklet'!E10+'26.sz. melléklet'!E10+'31.sz. melléklet'!E10</f>
        <v>75931</v>
      </c>
      <c r="F10" s="47">
        <f t="shared" si="0"/>
        <v>0.8620881491405346</v>
      </c>
    </row>
    <row r="11" spans="1:6" s="1" customFormat="1" ht="15" customHeight="1">
      <c r="A11" s="44" t="s">
        <v>318</v>
      </c>
      <c r="B11" s="45" t="s">
        <v>418</v>
      </c>
      <c r="C11" s="70">
        <f>'2. sz. melléklet'!C11+'26.sz. melléklet'!C11+'31.sz. melléklet'!C11</f>
        <v>18477</v>
      </c>
      <c r="D11" s="70">
        <f>'2. sz. melléklet'!D11+'26.sz. melléklet'!D11+'31.sz. melléklet'!D11</f>
        <v>18477</v>
      </c>
      <c r="E11" s="70">
        <f>'2. sz. melléklet'!E11+'26.sz. melléklet'!E11+'31.sz. melléklet'!E11</f>
        <v>19641</v>
      </c>
      <c r="F11" s="47">
        <f t="shared" si="0"/>
        <v>1.0629972398116578</v>
      </c>
    </row>
    <row r="12" spans="1:6" s="1" customFormat="1" ht="22.5">
      <c r="A12" s="44" t="s">
        <v>319</v>
      </c>
      <c r="B12" s="45" t="s">
        <v>417</v>
      </c>
      <c r="C12" s="70">
        <v>64694</v>
      </c>
      <c r="D12" s="70">
        <v>127023</v>
      </c>
      <c r="E12" s="70">
        <f>'2. sz. melléklet'!E12+'26.sz. melléklet'!E12+'31.sz. melléklet'!E12</f>
        <v>17324</v>
      </c>
      <c r="F12" s="47">
        <f t="shared" si="0"/>
        <v>0.13638474921864543</v>
      </c>
    </row>
    <row r="13" spans="1:6" s="1" customFormat="1" ht="15" customHeight="1">
      <c r="A13" s="44" t="s">
        <v>320</v>
      </c>
      <c r="B13" s="45" t="s">
        <v>140</v>
      </c>
      <c r="C13" s="70">
        <f>'2. sz. melléklet'!C13+'26.sz. melléklet'!C13+'31.sz. melléklet'!C13</f>
        <v>7680</v>
      </c>
      <c r="D13" s="70">
        <f>'2. sz. melléklet'!D13+'26.sz. melléklet'!D13+'31.sz. melléklet'!D13</f>
        <v>7680</v>
      </c>
      <c r="E13" s="70">
        <f>'2. sz. melléklet'!E13+'26.sz. melléklet'!E13+'31.sz. melléklet'!E13</f>
        <v>4595</v>
      </c>
      <c r="F13" s="47">
        <f t="shared" si="0"/>
        <v>0.5983072916666666</v>
      </c>
    </row>
    <row r="14" spans="1:6" s="1" customFormat="1" ht="15" customHeight="1">
      <c r="A14" s="44" t="s">
        <v>321</v>
      </c>
      <c r="B14" s="45" t="s">
        <v>53</v>
      </c>
      <c r="C14" s="70">
        <f>'2. sz. melléklet'!C14+'26.sz. melléklet'!C14+'31.sz. melléklet'!C14</f>
        <v>10500</v>
      </c>
      <c r="D14" s="70">
        <f>'2. sz. melléklet'!D14+'26.sz. melléklet'!D14+'31.sz. melléklet'!D14</f>
        <v>10500</v>
      </c>
      <c r="E14" s="70">
        <f>'2. sz. melléklet'!E14+'26.sz. melléklet'!E14+'31.sz. melléklet'!E14</f>
        <v>939</v>
      </c>
      <c r="F14" s="47">
        <f t="shared" si="0"/>
        <v>0.08942857142857143</v>
      </c>
    </row>
    <row r="15" spans="1:6" s="1" customFormat="1" ht="15" customHeight="1">
      <c r="A15" s="44" t="s">
        <v>322</v>
      </c>
      <c r="B15" s="45" t="s">
        <v>54</v>
      </c>
      <c r="C15" s="70">
        <f>'2. sz. melléklet'!C15+'26.sz. melléklet'!C15+'31.sz. melléklet'!C15</f>
        <v>42199</v>
      </c>
      <c r="D15" s="70">
        <f>'2. sz. melléklet'!D15+'26.sz. melléklet'!D15+'31.sz. melléklet'!D15</f>
        <v>62057</v>
      </c>
      <c r="E15" s="70">
        <f>'2. sz. melléklet'!E15+'26.sz. melléklet'!E15+'31.sz. melléklet'!E15</f>
        <v>40556</v>
      </c>
      <c r="F15" s="47">
        <f t="shared" si="0"/>
        <v>0.6535282079378636</v>
      </c>
    </row>
    <row r="16" spans="1:6" s="1" customFormat="1" ht="22.5">
      <c r="A16" s="44" t="s">
        <v>323</v>
      </c>
      <c r="B16" s="45" t="s">
        <v>419</v>
      </c>
      <c r="C16" s="70">
        <f>'2. sz. melléklet'!C16+'26.sz. melléklet'!C16+'31.sz. melléklet'!C16</f>
        <v>14500</v>
      </c>
      <c r="D16" s="70">
        <f>'2. sz. melléklet'!D16+'26.sz. melléklet'!D16+'31.sz. melléklet'!D16</f>
        <v>14500</v>
      </c>
      <c r="E16" s="70">
        <f>'2. sz. melléklet'!E16+'26.sz. melléklet'!E16+'31.sz. melléklet'!E16</f>
        <v>0</v>
      </c>
      <c r="F16" s="47">
        <f t="shared" si="0"/>
        <v>0</v>
      </c>
    </row>
    <row r="17" spans="1:6" s="1" customFormat="1" ht="22.5">
      <c r="A17" s="44" t="s">
        <v>324</v>
      </c>
      <c r="B17" s="45" t="s">
        <v>420</v>
      </c>
      <c r="C17" s="70">
        <f>'2. sz. melléklet'!C17+'26.sz. melléklet'!C17+'31.sz. melléklet'!C17</f>
        <v>0</v>
      </c>
      <c r="D17" s="70">
        <f>'2. sz. melléklet'!D17+'26.sz. melléklet'!D17+'31.sz. melléklet'!D17</f>
        <v>10850</v>
      </c>
      <c r="E17" s="70">
        <f>'2. sz. melléklet'!E17+'26.sz. melléklet'!E17+'31.sz. melléklet'!E17</f>
        <v>5100</v>
      </c>
      <c r="F17" s="47">
        <f t="shared" si="0"/>
        <v>0.4700460829493088</v>
      </c>
    </row>
    <row r="18" spans="1:6" s="1" customFormat="1" ht="15" customHeight="1">
      <c r="A18" s="44" t="s">
        <v>349</v>
      </c>
      <c r="B18" s="45" t="s">
        <v>55</v>
      </c>
      <c r="C18" s="70">
        <f>'2. sz. melléklet'!C18+'26.sz. melléklet'!C18+'31.sz. melléklet'!C18</f>
        <v>0</v>
      </c>
      <c r="D18" s="70">
        <f>'2. sz. melléklet'!D18+'26.sz. melléklet'!D18+'31.sz. melléklet'!D18</f>
        <v>0</v>
      </c>
      <c r="E18" s="70">
        <f>'2. sz. melléklet'!E18+'26.sz. melléklet'!E18+'31.sz. melléklet'!E18</f>
        <v>0</v>
      </c>
      <c r="F18" s="47"/>
    </row>
    <row r="19" spans="1:6" s="1" customFormat="1" ht="15" customHeight="1">
      <c r="A19" s="44" t="s">
        <v>325</v>
      </c>
      <c r="B19" s="45" t="s">
        <v>56</v>
      </c>
      <c r="C19" s="70">
        <f>'2. sz. melléklet'!C19+'26.sz. melléklet'!C19+'31.sz. melléklet'!C19</f>
        <v>0</v>
      </c>
      <c r="D19" s="70">
        <f>'2. sz. melléklet'!D19+'26.sz. melléklet'!D19+'31.sz. melléklet'!D19</f>
        <v>0</v>
      </c>
      <c r="E19" s="70">
        <f>'2. sz. melléklet'!E19+'26.sz. melléklet'!E19+'31.sz. melléklet'!E19</f>
        <v>0</v>
      </c>
      <c r="F19" s="47"/>
    </row>
    <row r="20" spans="1:6" s="1" customFormat="1" ht="24">
      <c r="A20" s="61" t="s">
        <v>350</v>
      </c>
      <c r="B20" s="62" t="s">
        <v>57</v>
      </c>
      <c r="C20" s="96">
        <f>SUM(C8:C19)</f>
        <v>288492</v>
      </c>
      <c r="D20" s="96">
        <f>SUM(D8:D19)</f>
        <v>386691</v>
      </c>
      <c r="E20" s="96">
        <f>SUM(E8:E19)</f>
        <v>209693</v>
      </c>
      <c r="F20" s="64">
        <f t="shared" si="0"/>
        <v>0.5422753568094422</v>
      </c>
    </row>
    <row r="21" spans="1:6" s="1" customFormat="1" ht="15" customHeight="1">
      <c r="A21" s="44" t="s">
        <v>351</v>
      </c>
      <c r="B21" s="45" t="s">
        <v>58</v>
      </c>
      <c r="C21" s="70">
        <f>'2. sz. melléklet'!C21+'26.sz. melléklet'!C21+'31.sz. melléklet'!C21</f>
        <v>0</v>
      </c>
      <c r="D21" s="70">
        <f>'2. sz. melléklet'!D21+'26.sz. melléklet'!D21+'31.sz. melléklet'!D21</f>
        <v>0</v>
      </c>
      <c r="E21" s="70">
        <f>'2. sz. melléklet'!E21+'26.sz. melléklet'!E21+'31.sz. melléklet'!E21</f>
        <v>0</v>
      </c>
      <c r="F21" s="47"/>
    </row>
    <row r="22" spans="1:6" s="1" customFormat="1" ht="15" customHeight="1">
      <c r="A22" s="44" t="s">
        <v>352</v>
      </c>
      <c r="B22" s="45" t="s">
        <v>59</v>
      </c>
      <c r="C22" s="70">
        <f>'2. sz. melléklet'!C22+'26.sz. melléklet'!C22+'31.sz. melléklet'!C22</f>
        <v>0</v>
      </c>
      <c r="D22" s="70">
        <f>'2. sz. melléklet'!D22+'26.sz. melléklet'!D22+'31.sz. melléklet'!D22</f>
        <v>0</v>
      </c>
      <c r="E22" s="70">
        <f>'2. sz. melléklet'!E22+'26.sz. melléklet'!E22+'31.sz. melléklet'!E22</f>
        <v>0</v>
      </c>
      <c r="F22" s="47"/>
    </row>
    <row r="23" spans="1:6" s="1" customFormat="1" ht="15" customHeight="1">
      <c r="A23" s="44" t="s">
        <v>326</v>
      </c>
      <c r="B23" s="45" t="s">
        <v>60</v>
      </c>
      <c r="C23" s="70">
        <f>'2. sz. melléklet'!C23+'26.sz. melléklet'!C23+'31.sz. melléklet'!C23</f>
        <v>0</v>
      </c>
      <c r="D23" s="70">
        <f>'2. sz. melléklet'!D23+'26.sz. melléklet'!D23+'31.sz. melléklet'!D23</f>
        <v>0</v>
      </c>
      <c r="E23" s="70">
        <f>'2. sz. melléklet'!E23+'26.sz. melléklet'!E23+'31.sz. melléklet'!E23</f>
        <v>0</v>
      </c>
      <c r="F23" s="47"/>
    </row>
    <row r="24" spans="1:6" s="1" customFormat="1" ht="15" customHeight="1">
      <c r="A24" s="44" t="s">
        <v>353</v>
      </c>
      <c r="B24" s="45" t="s">
        <v>61</v>
      </c>
      <c r="C24" s="70">
        <f>'2. sz. melléklet'!C24+'26.sz. melléklet'!C24+'31.sz. melléklet'!C24</f>
        <v>0</v>
      </c>
      <c r="D24" s="70">
        <f>'2. sz. melléklet'!D24+'26.sz. melléklet'!D24+'31.sz. melléklet'!D24</f>
        <v>0</v>
      </c>
      <c r="E24" s="70">
        <f>'2. sz. melléklet'!E24+'26.sz. melléklet'!E24+'31.sz. melléklet'!E24</f>
        <v>0</v>
      </c>
      <c r="F24" s="47"/>
    </row>
    <row r="25" spans="1:6" s="1" customFormat="1" ht="15" customHeight="1">
      <c r="A25" s="44" t="s">
        <v>354</v>
      </c>
      <c r="B25" s="45" t="s">
        <v>62</v>
      </c>
      <c r="C25" s="70">
        <f>'2. sz. melléklet'!C25+'26.sz. melléklet'!C25+'31.sz. melléklet'!C25</f>
        <v>0</v>
      </c>
      <c r="D25" s="70">
        <f>'2. sz. melléklet'!D25+'26.sz. melléklet'!D25+'31.sz. melléklet'!D25</f>
        <v>0</v>
      </c>
      <c r="E25" s="70">
        <f>'2. sz. melléklet'!E25+'26.sz. melléklet'!E25+'31.sz. melléklet'!E25</f>
        <v>0</v>
      </c>
      <c r="F25" s="47"/>
    </row>
    <row r="26" spans="1:6" s="1" customFormat="1" ht="15" customHeight="1">
      <c r="A26" s="44" t="s">
        <v>314</v>
      </c>
      <c r="B26" s="45" t="s">
        <v>63</v>
      </c>
      <c r="C26" s="70">
        <f>'2. sz. melléklet'!C26+'26.sz. melléklet'!C26+'31.sz. melléklet'!C26</f>
        <v>0</v>
      </c>
      <c r="D26" s="70">
        <f>'2. sz. melléklet'!D26+'26.sz. melléklet'!D26+'31.sz. melléklet'!D26</f>
        <v>0</v>
      </c>
      <c r="E26" s="70">
        <f>'2. sz. melléklet'!E26+'26.sz. melléklet'!E26+'31.sz. melléklet'!E26</f>
        <v>0</v>
      </c>
      <c r="F26" s="47"/>
    </row>
    <row r="27" spans="1:6" s="1" customFormat="1" ht="24">
      <c r="A27" s="61" t="s">
        <v>355</v>
      </c>
      <c r="B27" s="62" t="s">
        <v>64</v>
      </c>
      <c r="C27" s="70">
        <f>'2. sz. melléklet'!C27+'26.sz. melléklet'!C27+'31.sz. melléklet'!C27</f>
        <v>14677</v>
      </c>
      <c r="D27" s="70">
        <v>0</v>
      </c>
      <c r="E27" s="70">
        <v>0</v>
      </c>
      <c r="F27" s="64"/>
    </row>
    <row r="28" spans="1:6" s="1" customFormat="1" ht="18" customHeight="1">
      <c r="A28" s="57" t="s">
        <v>327</v>
      </c>
      <c r="B28" s="58" t="s">
        <v>65</v>
      </c>
      <c r="C28" s="154">
        <f>C20+C27</f>
        <v>303169</v>
      </c>
      <c r="D28" s="154">
        <f>D20+D27</f>
        <v>386691</v>
      </c>
      <c r="E28" s="154">
        <f>E20+E27</f>
        <v>209693</v>
      </c>
      <c r="F28" s="60">
        <f t="shared" si="0"/>
        <v>0.5422753568094422</v>
      </c>
    </row>
    <row r="29" spans="1:6" s="1" customFormat="1" ht="15" customHeight="1">
      <c r="A29" s="44" t="s">
        <v>328</v>
      </c>
      <c r="B29" s="45" t="s">
        <v>66</v>
      </c>
      <c r="C29" s="70">
        <f>'2. sz. melléklet'!C29+'26.sz. melléklet'!C29+'31.sz. melléklet'!C29</f>
        <v>0</v>
      </c>
      <c r="D29" s="70">
        <f>'2. sz. melléklet'!D29+'26.sz. melléklet'!D29+'31.sz. melléklet'!D29</f>
        <v>0</v>
      </c>
      <c r="E29" s="70">
        <f>'2. sz. melléklet'!E29+'26.sz. melléklet'!E29+'31.sz. melléklet'!E29</f>
        <v>0</v>
      </c>
      <c r="F29" s="47"/>
    </row>
    <row r="30" spans="1:6" s="1" customFormat="1" ht="15" customHeight="1">
      <c r="A30" s="44" t="s">
        <v>329</v>
      </c>
      <c r="B30" s="45" t="s">
        <v>67</v>
      </c>
      <c r="C30" s="70">
        <f>'2. sz. melléklet'!C30+'26.sz. melléklet'!C30+'31.sz. melléklet'!C30</f>
        <v>0</v>
      </c>
      <c r="D30" s="70">
        <f>'2. sz. melléklet'!D30+'26.sz. melléklet'!D30+'31.sz. melléklet'!D30</f>
        <v>0</v>
      </c>
      <c r="E30" s="70">
        <f>'2. sz. melléklet'!E30+'26.sz. melléklet'!E30+'31.sz. melléklet'!E30</f>
        <v>-221</v>
      </c>
      <c r="F30" s="47"/>
    </row>
    <row r="31" spans="1:6" s="1" customFormat="1" ht="18" customHeight="1">
      <c r="A31" s="57" t="s">
        <v>330</v>
      </c>
      <c r="B31" s="58" t="s">
        <v>68</v>
      </c>
      <c r="C31" s="154">
        <f>SUM(C28:C30)</f>
        <v>303169</v>
      </c>
      <c r="D31" s="154">
        <f>SUM(D28:D30)</f>
        <v>386691</v>
      </c>
      <c r="E31" s="154">
        <f>SUM(E28:E30)</f>
        <v>209472</v>
      </c>
      <c r="F31" s="60">
        <f t="shared" si="0"/>
        <v>0.5417038410513821</v>
      </c>
    </row>
    <row r="32" spans="1:6" s="1" customFormat="1" ht="15" customHeight="1">
      <c r="A32" s="44" t="s">
        <v>356</v>
      </c>
      <c r="B32" s="45" t="s">
        <v>69</v>
      </c>
      <c r="C32" s="70">
        <f>'2. sz. melléklet'!C32+'26.sz. melléklet'!C32+'31.sz. melléklet'!C32</f>
        <v>45552</v>
      </c>
      <c r="D32" s="70">
        <f>'2. sz. melléklet'!D32+'26.sz. melléklet'!D32+'31.sz. melléklet'!D32</f>
        <v>65570</v>
      </c>
      <c r="E32" s="70">
        <f>'2. sz. melléklet'!E32+'26.sz. melléklet'!E32+'31.sz. melléklet'!E32</f>
        <v>68390</v>
      </c>
      <c r="F32" s="47">
        <f t="shared" si="0"/>
        <v>1.0430074729296934</v>
      </c>
    </row>
    <row r="33" spans="1:6" s="1" customFormat="1" ht="15" customHeight="1">
      <c r="A33" s="44" t="s">
        <v>357</v>
      </c>
      <c r="B33" s="45" t="s">
        <v>421</v>
      </c>
      <c r="C33" s="70">
        <f>'2. sz. melléklet'!C33+'26.sz. melléklet'!C33+'31.sz. melléklet'!C33</f>
        <v>9593</v>
      </c>
      <c r="D33" s="70">
        <f>'2. sz. melléklet'!D33+'26.sz. melléklet'!D33+'31.sz. melléklet'!D33</f>
        <v>9473</v>
      </c>
      <c r="E33" s="70">
        <f>'2. sz. melléklet'!E33+'26.sz. melléklet'!E33+'31.sz. melléklet'!E33</f>
        <v>11964</v>
      </c>
      <c r="F33" s="47">
        <f t="shared" si="0"/>
        <v>1.2629578802913544</v>
      </c>
    </row>
    <row r="34" spans="1:6" s="1" customFormat="1" ht="22.5">
      <c r="A34" s="44" t="s">
        <v>341</v>
      </c>
      <c r="B34" s="45" t="s">
        <v>422</v>
      </c>
      <c r="C34" s="70">
        <f>'2. sz. melléklet'!C34+'26.sz. melléklet'!C34+'31.sz. melléklet'!C34</f>
        <v>50</v>
      </c>
      <c r="D34" s="70">
        <f>'2. sz. melléklet'!D34+'26.sz. melléklet'!D34+'31.sz. melléklet'!D34</f>
        <v>588</v>
      </c>
      <c r="E34" s="70">
        <f>'2. sz. melléklet'!E34+'26.sz. melléklet'!E34+'31.sz. melléklet'!E34</f>
        <v>718</v>
      </c>
      <c r="F34" s="47">
        <f t="shared" si="0"/>
        <v>1.2210884353741496</v>
      </c>
    </row>
    <row r="35" spans="1:6" s="1" customFormat="1" ht="15" customHeight="1">
      <c r="A35" s="44" t="s">
        <v>358</v>
      </c>
      <c r="B35" s="45" t="s">
        <v>70</v>
      </c>
      <c r="C35" s="70">
        <f>'2. sz. melléklet'!C35+'26.sz. melléklet'!C35+'31.sz. melléklet'!C35</f>
        <v>64906</v>
      </c>
      <c r="D35" s="70">
        <f>'2. sz. melléklet'!D35+'26.sz. melléklet'!D35+'31.sz. melléklet'!D35</f>
        <v>77631</v>
      </c>
      <c r="E35" s="70">
        <f>'2. sz. melléklet'!E35+'26.sz. melléklet'!E35+'31.sz. melléklet'!E35</f>
        <v>80269</v>
      </c>
      <c r="F35" s="47">
        <f t="shared" si="0"/>
        <v>1.033981270368796</v>
      </c>
    </row>
    <row r="36" spans="1:6" s="1" customFormat="1" ht="15" customHeight="1">
      <c r="A36" s="44" t="s">
        <v>331</v>
      </c>
      <c r="B36" s="45" t="s">
        <v>423</v>
      </c>
      <c r="C36" s="70">
        <f>'2. sz. melléklet'!C36+'26.sz. melléklet'!C36+'31.sz. melléklet'!C36</f>
        <v>59906</v>
      </c>
      <c r="D36" s="70">
        <f>'2. sz. melléklet'!D36+'26.sz. melléklet'!D36+'31.sz. melléklet'!D36</f>
        <v>74531</v>
      </c>
      <c r="E36" s="70">
        <f>'2. sz. melléklet'!E36+'26.sz. melléklet'!E36+'31.sz. melléklet'!E36</f>
        <v>76711</v>
      </c>
      <c r="F36" s="47">
        <f t="shared" si="0"/>
        <v>1.0292495740027638</v>
      </c>
    </row>
    <row r="37" spans="1:6" s="1" customFormat="1" ht="22.5">
      <c r="A37" s="44" t="s">
        <v>342</v>
      </c>
      <c r="B37" s="45" t="s">
        <v>424</v>
      </c>
      <c r="C37" s="70">
        <f>'2. sz. melléklet'!C37+'26.sz. melléklet'!C37+'31.sz. melléklet'!C37</f>
        <v>4182</v>
      </c>
      <c r="D37" s="70">
        <f>'2. sz. melléklet'!D37+'26.sz. melléklet'!D37+'31.sz. melléklet'!D37</f>
        <v>3333</v>
      </c>
      <c r="E37" s="70">
        <f>'2. sz. melléklet'!E37+'26.sz. melléklet'!E37+'31.sz. melléklet'!E37</f>
        <v>3333</v>
      </c>
      <c r="F37" s="47">
        <f t="shared" si="0"/>
        <v>1</v>
      </c>
    </row>
    <row r="38" spans="1:6" s="1" customFormat="1" ht="23.25" thickBot="1">
      <c r="A38" s="48" t="s">
        <v>359</v>
      </c>
      <c r="B38" s="49" t="s">
        <v>425</v>
      </c>
      <c r="C38" s="50">
        <f>'2. sz. melléklet'!C38+'26.sz. melléklet'!C38+'31.sz. melléklet'!C38</f>
        <v>8132</v>
      </c>
      <c r="D38" s="50">
        <f>'2. sz. melléklet'!D38+'26.sz. melléklet'!D38+'31.sz. melléklet'!D38</f>
        <v>674</v>
      </c>
      <c r="E38" s="50">
        <f>'2. sz. melléklet'!E38+'26.sz. melléklet'!E38+'31.sz. melléklet'!E38</f>
        <v>707</v>
      </c>
      <c r="F38" s="51">
        <f t="shared" si="0"/>
        <v>1.0489614243323442</v>
      </c>
    </row>
    <row r="39" spans="1:6" s="1" customFormat="1" ht="13.5" thickTop="1">
      <c r="A39" s="335"/>
      <c r="B39" s="473"/>
      <c r="C39" s="474"/>
      <c r="D39" s="474"/>
      <c r="E39" s="474"/>
      <c r="F39" s="475"/>
    </row>
    <row r="40" spans="1:6" s="1" customFormat="1" ht="13.5" thickBot="1">
      <c r="A40" s="470"/>
      <c r="B40" s="471"/>
      <c r="C40" s="472"/>
      <c r="D40" s="472"/>
      <c r="E40" s="472"/>
      <c r="F40" s="433" t="s">
        <v>392</v>
      </c>
    </row>
    <row r="41" spans="1:6" s="1" customFormat="1" ht="23.25" thickTop="1">
      <c r="A41" s="232" t="s">
        <v>427</v>
      </c>
      <c r="B41" s="222" t="s">
        <v>347</v>
      </c>
      <c r="C41" s="222" t="s">
        <v>370</v>
      </c>
      <c r="D41" s="222" t="s">
        <v>371</v>
      </c>
      <c r="E41" s="222" t="s">
        <v>372</v>
      </c>
      <c r="F41" s="233" t="s">
        <v>416</v>
      </c>
    </row>
    <row r="42" spans="1:6" s="1" customFormat="1" ht="13.5" thickBot="1">
      <c r="A42" s="72">
        <v>1</v>
      </c>
      <c r="B42" s="73">
        <v>2</v>
      </c>
      <c r="C42" s="73">
        <v>3</v>
      </c>
      <c r="D42" s="73">
        <v>4</v>
      </c>
      <c r="E42" s="73">
        <v>5</v>
      </c>
      <c r="F42" s="74">
        <v>6</v>
      </c>
    </row>
    <row r="43" spans="1:6" s="1" customFormat="1" ht="15" customHeight="1" thickTop="1">
      <c r="A43" s="44" t="s">
        <v>343</v>
      </c>
      <c r="B43" s="45" t="s">
        <v>71</v>
      </c>
      <c r="C43" s="46">
        <v>25098</v>
      </c>
      <c r="D43" s="46">
        <v>57196</v>
      </c>
      <c r="E43" s="46">
        <v>65272</v>
      </c>
      <c r="F43" s="47">
        <f t="shared" si="0"/>
        <v>1.141198685222743</v>
      </c>
    </row>
    <row r="44" spans="1:6" s="1" customFormat="1" ht="15" customHeight="1">
      <c r="A44" s="44" t="s">
        <v>332</v>
      </c>
      <c r="B44" s="45" t="s">
        <v>72</v>
      </c>
      <c r="C44" s="46">
        <f>'2. sz. melléklet'!C44+'26.sz. melléklet'!C44+'31.sz. melléklet'!C44</f>
        <v>25098</v>
      </c>
      <c r="D44" s="46">
        <f>'2. sz. melléklet'!D44+'26.sz. melléklet'!D44+'31.sz. melléklet'!D44</f>
        <v>57196</v>
      </c>
      <c r="E44" s="46">
        <f>'2. sz. melléklet'!E44+'26.sz. melléklet'!E44+'31.sz. melléklet'!E44</f>
        <v>57197</v>
      </c>
      <c r="F44" s="47">
        <f t="shared" si="0"/>
        <v>1.0000174837401217</v>
      </c>
    </row>
    <row r="45" spans="1:6" s="1" customFormat="1" ht="15" customHeight="1">
      <c r="A45" s="44" t="s">
        <v>334</v>
      </c>
      <c r="B45" s="45" t="s">
        <v>73</v>
      </c>
      <c r="C45" s="46">
        <f>'2. sz. melléklet'!C45+'26.sz. melléklet'!C45+'31.sz. melléklet'!C45</f>
        <v>0</v>
      </c>
      <c r="D45" s="46">
        <f>'2. sz. melléklet'!D45+'26.sz. melléklet'!D45+'31.sz. melléklet'!D45</f>
        <v>0</v>
      </c>
      <c r="E45" s="46">
        <f>'2. sz. melléklet'!E45+'26.sz. melléklet'!E45+'31.sz. melléklet'!E45</f>
        <v>0</v>
      </c>
      <c r="F45" s="47"/>
    </row>
    <row r="46" spans="1:6" s="1" customFormat="1" ht="15" customHeight="1">
      <c r="A46" s="44" t="s">
        <v>360</v>
      </c>
      <c r="B46" s="45" t="s">
        <v>74</v>
      </c>
      <c r="C46" s="46">
        <f>'2. sz. melléklet'!C46+'26.sz. melléklet'!C46+'31.sz. melléklet'!C46</f>
        <v>0</v>
      </c>
      <c r="D46" s="46">
        <f>'2. sz. melléklet'!D46+'26.sz. melléklet'!D46+'31.sz. melléklet'!D46</f>
        <v>0</v>
      </c>
      <c r="E46" s="46">
        <f>'2. sz. melléklet'!E46+'26.sz. melléklet'!E46+'31.sz. melléklet'!E46</f>
        <v>0</v>
      </c>
      <c r="F46" s="47"/>
    </row>
    <row r="47" spans="1:6" s="1" customFormat="1" ht="24">
      <c r="A47" s="61" t="s">
        <v>335</v>
      </c>
      <c r="B47" s="62" t="s">
        <v>426</v>
      </c>
      <c r="C47" s="63">
        <f>C32+C33+C34+C35+C37+C38+C43</f>
        <v>157513</v>
      </c>
      <c r="D47" s="63">
        <f>D32+D33+D34+D35+D37+D38+D43</f>
        <v>214465</v>
      </c>
      <c r="E47" s="63">
        <f>E32+E33+E34+E35+E37+E38+E43</f>
        <v>230653</v>
      </c>
      <c r="F47" s="64">
        <f t="shared" si="0"/>
        <v>1.0754808476907654</v>
      </c>
    </row>
    <row r="48" spans="1:6" s="1" customFormat="1" ht="15" customHeight="1">
      <c r="A48" s="44" t="s">
        <v>361</v>
      </c>
      <c r="B48" s="45" t="s">
        <v>75</v>
      </c>
      <c r="C48" s="46">
        <f>'2. sz. melléklet'!C48+'26.sz. melléklet'!C48+'31.sz. melléklet'!C48</f>
        <v>0</v>
      </c>
      <c r="D48" s="46">
        <f>'2. sz. melléklet'!D48+'26.sz. melléklet'!D48+'31.sz. melléklet'!D48</f>
        <v>0</v>
      </c>
      <c r="E48" s="46">
        <f>'2. sz. melléklet'!E48+'26.sz. melléklet'!E48+'31.sz. melléklet'!E48</f>
        <v>0</v>
      </c>
      <c r="F48" s="47"/>
    </row>
    <row r="49" spans="1:6" s="1" customFormat="1" ht="15" customHeight="1">
      <c r="A49" s="44" t="s">
        <v>336</v>
      </c>
      <c r="B49" s="45" t="s">
        <v>76</v>
      </c>
      <c r="C49" s="46">
        <f>'2. sz. melléklet'!C49+'26.sz. melléklet'!C49+'31.sz. melléklet'!C49</f>
        <v>0</v>
      </c>
      <c r="D49" s="46">
        <f>'2. sz. melléklet'!D49+'26.sz. melléklet'!D49+'31.sz. melléklet'!D49</f>
        <v>0</v>
      </c>
      <c r="E49" s="46">
        <f>'2. sz. melléklet'!E49+'26.sz. melléklet'!E49+'31.sz. melléklet'!E49</f>
        <v>0</v>
      </c>
      <c r="F49" s="47"/>
    </row>
    <row r="50" spans="1:6" s="1" customFormat="1" ht="15" customHeight="1">
      <c r="A50" s="44" t="s">
        <v>344</v>
      </c>
      <c r="B50" s="45" t="s">
        <v>77</v>
      </c>
      <c r="C50" s="46">
        <f>'2. sz. melléklet'!C50+'26.sz. melléklet'!C50+'31.sz. melléklet'!C50</f>
        <v>0</v>
      </c>
      <c r="D50" s="46">
        <f>'2. sz. melléklet'!D50+'26.sz. melléklet'!D50+'31.sz. melléklet'!D50</f>
        <v>0</v>
      </c>
      <c r="E50" s="46">
        <f>'2. sz. melléklet'!E50+'26.sz. melléklet'!E50+'31.sz. melléklet'!E50</f>
        <v>0</v>
      </c>
      <c r="F50" s="47"/>
    </row>
    <row r="51" spans="1:6" s="1" customFormat="1" ht="15" customHeight="1">
      <c r="A51" s="44" t="s">
        <v>362</v>
      </c>
      <c r="B51" s="45" t="s">
        <v>78</v>
      </c>
      <c r="C51" s="46">
        <f>'2. sz. melléklet'!C51+'26.sz. melléklet'!C51+'31.sz. melléklet'!C51</f>
        <v>0</v>
      </c>
      <c r="D51" s="46">
        <f>'2. sz. melléklet'!D51+'26.sz. melléklet'!D51+'31.sz. melléklet'!D51</f>
        <v>0</v>
      </c>
      <c r="E51" s="46">
        <f>'2. sz. melléklet'!E51+'26.sz. melléklet'!E51+'31.sz. melléklet'!E51</f>
        <v>0</v>
      </c>
      <c r="F51" s="47"/>
    </row>
    <row r="52" spans="1:6" s="1" customFormat="1" ht="48.75" customHeight="1">
      <c r="A52" s="44" t="s">
        <v>363</v>
      </c>
      <c r="B52" s="45" t="s">
        <v>79</v>
      </c>
      <c r="C52" s="46">
        <f>'2. sz. melléklet'!C52+'26.sz. melléklet'!C52+'31.sz. melléklet'!C52</f>
        <v>0</v>
      </c>
      <c r="D52" s="46">
        <f>'2. sz. melléklet'!D52+'26.sz. melléklet'!D52+'31.sz. melléklet'!D52</f>
        <v>40000</v>
      </c>
      <c r="E52" s="46">
        <f>'2. sz. melléklet'!E52+'26.sz. melléklet'!E52+'31.sz. melléklet'!E52</f>
        <v>40000</v>
      </c>
      <c r="F52" s="47"/>
    </row>
    <row r="53" spans="1:6" s="1" customFormat="1" ht="24">
      <c r="A53" s="61" t="s">
        <v>364</v>
      </c>
      <c r="B53" s="62" t="s">
        <v>80</v>
      </c>
      <c r="C53" s="46">
        <f>'2. sz. melléklet'!C53+'26.sz. melléklet'!C53+'31.sz. melléklet'!C53</f>
        <v>0</v>
      </c>
      <c r="D53" s="46">
        <f>'2. sz. melléklet'!D53+'26.sz. melléklet'!D53+'31.sz. melléklet'!D53</f>
        <v>40000</v>
      </c>
      <c r="E53" s="46">
        <f>'2. sz. melléklet'!E53+'26.sz. melléklet'!E53+'31.sz. melléklet'!E53</f>
        <v>40000</v>
      </c>
      <c r="F53" s="64"/>
    </row>
    <row r="54" spans="1:6" s="1" customFormat="1" ht="18" customHeight="1">
      <c r="A54" s="57" t="s">
        <v>365</v>
      </c>
      <c r="B54" s="58" t="s">
        <v>81</v>
      </c>
      <c r="C54" s="59">
        <f>C47+C53</f>
        <v>157513</v>
      </c>
      <c r="D54" s="59">
        <f>D47+D53</f>
        <v>254465</v>
      </c>
      <c r="E54" s="59">
        <f>E47+E53</f>
        <v>270653</v>
      </c>
      <c r="F54" s="60">
        <f t="shared" si="0"/>
        <v>1.0636158214292732</v>
      </c>
    </row>
    <row r="55" spans="1:6" s="1" customFormat="1" ht="15" customHeight="1">
      <c r="A55" s="44" t="s">
        <v>345</v>
      </c>
      <c r="B55" s="45" t="s">
        <v>82</v>
      </c>
      <c r="C55" s="46">
        <f>'2. sz. melléklet'!C55+'26.sz. melléklet'!C55+'31.sz. melléklet'!C55</f>
        <v>130979</v>
      </c>
      <c r="D55" s="46">
        <f>'2. sz. melléklet'!D55+'26.sz. melléklet'!D55+'31.sz. melléklet'!D55</f>
        <v>132226</v>
      </c>
      <c r="E55" s="46">
        <f>'2. sz. melléklet'!E55+'26.sz. melléklet'!E55+'31.sz. melléklet'!E55</f>
        <v>0</v>
      </c>
      <c r="F55" s="47">
        <f t="shared" si="0"/>
        <v>0</v>
      </c>
    </row>
    <row r="56" spans="1:6" s="1" customFormat="1" ht="15" customHeight="1">
      <c r="A56" s="44" t="s">
        <v>366</v>
      </c>
      <c r="B56" s="45" t="s">
        <v>83</v>
      </c>
      <c r="C56" s="46">
        <f>'2. sz. melléklet'!C56+'26.sz. melléklet'!C56+'31.sz. melléklet'!C56</f>
        <v>0</v>
      </c>
      <c r="D56" s="46">
        <f>'2. sz. melléklet'!D56+'26.sz. melléklet'!D56+'31.sz. melléklet'!D56</f>
        <v>0</v>
      </c>
      <c r="E56" s="46">
        <f>'2. sz. melléklet'!E56+'26.sz. melléklet'!E56+'31.sz. melléklet'!E56</f>
        <v>623</v>
      </c>
      <c r="F56" s="47"/>
    </row>
    <row r="57" spans="1:6" s="1" customFormat="1" ht="18" customHeight="1">
      <c r="A57" s="57" t="s">
        <v>346</v>
      </c>
      <c r="B57" s="58" t="s">
        <v>84</v>
      </c>
      <c r="C57" s="59">
        <f>SUM(C54:C56)</f>
        <v>288492</v>
      </c>
      <c r="D57" s="59">
        <f>SUM(D54:D56)</f>
        <v>386691</v>
      </c>
      <c r="E57" s="59">
        <f>SUM(E54:E56)</f>
        <v>271276</v>
      </c>
      <c r="F57" s="60">
        <f t="shared" si="0"/>
        <v>0.701531713952484</v>
      </c>
    </row>
    <row r="58" spans="1:6" s="1" customFormat="1" ht="45.75">
      <c r="A58" s="44" t="s">
        <v>337</v>
      </c>
      <c r="B58" s="45" t="s">
        <v>85</v>
      </c>
      <c r="C58" s="46">
        <f>C47-C20</f>
        <v>-130979</v>
      </c>
      <c r="D58" s="46">
        <f>D47-D20</f>
        <v>-172226</v>
      </c>
      <c r="E58" s="46">
        <f>E47-E20</f>
        <v>20960</v>
      </c>
      <c r="F58" s="47"/>
    </row>
    <row r="59" spans="1:6" s="1" customFormat="1" ht="57">
      <c r="A59" s="44" t="s">
        <v>367</v>
      </c>
      <c r="B59" s="45" t="s">
        <v>86</v>
      </c>
      <c r="C59" s="46">
        <f>C55+C58-C29</f>
        <v>0</v>
      </c>
      <c r="D59" s="46">
        <f>D55+D58-D29</f>
        <v>-40000</v>
      </c>
      <c r="E59" s="46">
        <f>E55+E58-E29</f>
        <v>20960</v>
      </c>
      <c r="F59" s="47"/>
    </row>
    <row r="60" spans="1:6" s="1" customFormat="1" ht="18" customHeight="1">
      <c r="A60" s="44" t="s">
        <v>338</v>
      </c>
      <c r="B60" s="45" t="s">
        <v>87</v>
      </c>
      <c r="C60" s="46">
        <f>'2. sz. melléklet'!C60+'26.sz. melléklet'!C60+'31.sz. melléklet'!C60</f>
        <v>0</v>
      </c>
      <c r="D60" s="46">
        <f>D53-D27</f>
        <v>40000</v>
      </c>
      <c r="E60" s="46">
        <f>E53-E27</f>
        <v>40000</v>
      </c>
      <c r="F60" s="47"/>
    </row>
    <row r="61" spans="1:6" s="1" customFormat="1" ht="23.25" thickBot="1">
      <c r="A61" s="48" t="s">
        <v>368</v>
      </c>
      <c r="B61" s="49" t="s">
        <v>88</v>
      </c>
      <c r="C61" s="50">
        <f>C56-C30</f>
        <v>0</v>
      </c>
      <c r="D61" s="50">
        <f>D56-D30</f>
        <v>0</v>
      </c>
      <c r="E61" s="50">
        <f>E56-E30</f>
        <v>844</v>
      </c>
      <c r="F61" s="51"/>
    </row>
    <row r="62" ht="13.5" thickTop="1"/>
  </sheetData>
  <sheetProtection/>
  <mergeCells count="1">
    <mergeCell ref="A4:F4"/>
  </mergeCells>
  <printOptions/>
  <pageMargins left="0.75" right="0.75" top="1" bottom="1" header="0.5" footer="0.5"/>
  <pageSetup horizontalDpi="300" verticalDpi="300" orientation="portrait" scale="94" r:id="rId1"/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42.7109375" style="10" customWidth="1"/>
    <col min="3" max="5" width="10.7109375" style="10" customWidth="1"/>
    <col min="6" max="6" width="9.7109375" style="10" customWidth="1"/>
  </cols>
  <sheetData>
    <row r="1" spans="1:6" s="37" customFormat="1" ht="15" customHeight="1">
      <c r="A1" s="36"/>
      <c r="B1" s="36"/>
      <c r="C1" s="5"/>
      <c r="D1" s="5"/>
      <c r="E1" s="5"/>
      <c r="F1" s="6" t="s">
        <v>718</v>
      </c>
    </row>
    <row r="2" spans="1:6" s="37" customFormat="1" ht="15" customHeight="1">
      <c r="A2" s="36"/>
      <c r="B2" s="36"/>
      <c r="C2" s="5"/>
      <c r="D2" s="5"/>
      <c r="E2" s="5"/>
      <c r="F2" s="6" t="str">
        <f>'1.a sz. melléklet'!F2</f>
        <v>a 3/2014. (V.13.) önkormányzati rendelethez</v>
      </c>
    </row>
    <row r="3" spans="1:6" s="37" customFormat="1" ht="15" customHeight="1">
      <c r="A3" s="36"/>
      <c r="B3" s="36"/>
      <c r="C3" s="9"/>
      <c r="D3" s="9"/>
      <c r="E3" s="9"/>
      <c r="F3" s="9"/>
    </row>
    <row r="4" spans="1:6" s="37" customFormat="1" ht="15" customHeight="1">
      <c r="A4" s="541" t="s">
        <v>740</v>
      </c>
      <c r="B4" s="541"/>
      <c r="C4" s="541"/>
      <c r="D4" s="541"/>
      <c r="E4" s="541"/>
      <c r="F4" s="541"/>
    </row>
    <row r="5" spans="1:6" s="37" customFormat="1" ht="15" customHeight="1" thickBot="1">
      <c r="A5" s="36"/>
      <c r="B5" s="36"/>
      <c r="C5" s="12"/>
      <c r="D5" s="12"/>
      <c r="E5" s="12"/>
      <c r="F5" s="6" t="s">
        <v>392</v>
      </c>
    </row>
    <row r="6" spans="1:6" s="37" customFormat="1" ht="23.25" thickTop="1">
      <c r="A6" s="54" t="s">
        <v>427</v>
      </c>
      <c r="B6" s="55" t="s">
        <v>347</v>
      </c>
      <c r="C6" s="55" t="s">
        <v>370</v>
      </c>
      <c r="D6" s="55" t="s">
        <v>371</v>
      </c>
      <c r="E6" s="55" t="s">
        <v>372</v>
      </c>
      <c r="F6" s="56" t="s">
        <v>416</v>
      </c>
    </row>
    <row r="7" spans="1:6" s="37" customFormat="1" ht="15" customHeight="1" thickBot="1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4">
        <v>6</v>
      </c>
    </row>
    <row r="8" spans="1:6" s="1" customFormat="1" ht="15" customHeight="1" thickTop="1">
      <c r="A8" s="103" t="s">
        <v>315</v>
      </c>
      <c r="B8" s="104" t="s">
        <v>252</v>
      </c>
      <c r="C8" s="105">
        <v>8268</v>
      </c>
      <c r="D8" s="105">
        <v>8268</v>
      </c>
      <c r="E8" s="105">
        <v>875</v>
      </c>
      <c r="F8" s="106">
        <f>E8/D8</f>
        <v>0.10582970488630866</v>
      </c>
    </row>
    <row r="9" spans="1:6" s="1" customFormat="1" ht="15" customHeight="1">
      <c r="A9" s="44" t="s">
        <v>316</v>
      </c>
      <c r="B9" s="45" t="s">
        <v>253</v>
      </c>
      <c r="C9" s="46">
        <v>0</v>
      </c>
      <c r="D9" s="46">
        <v>0</v>
      </c>
      <c r="E9" s="46">
        <v>0</v>
      </c>
      <c r="F9" s="47"/>
    </row>
    <row r="10" spans="1:6" s="1" customFormat="1" ht="15" customHeight="1">
      <c r="A10" s="44" t="s">
        <v>317</v>
      </c>
      <c r="B10" s="45" t="s">
        <v>254</v>
      </c>
      <c r="C10" s="46">
        <v>0</v>
      </c>
      <c r="D10" s="46">
        <v>0</v>
      </c>
      <c r="E10" s="46">
        <v>0</v>
      </c>
      <c r="F10" s="47"/>
    </row>
    <row r="11" spans="1:6" s="1" customFormat="1" ht="15" customHeight="1">
      <c r="A11" s="44" t="s">
        <v>318</v>
      </c>
      <c r="B11" s="45" t="s">
        <v>255</v>
      </c>
      <c r="C11" s="46">
        <v>0</v>
      </c>
      <c r="D11" s="46">
        <v>0</v>
      </c>
      <c r="E11" s="46">
        <v>0</v>
      </c>
      <c r="F11" s="47"/>
    </row>
    <row r="12" spans="1:6" s="1" customFormat="1" ht="15" customHeight="1">
      <c r="A12" s="44" t="s">
        <v>319</v>
      </c>
      <c r="B12" s="45" t="s">
        <v>256</v>
      </c>
      <c r="C12" s="46">
        <v>2232</v>
      </c>
      <c r="D12" s="46">
        <v>2232</v>
      </c>
      <c r="E12" s="46">
        <v>64</v>
      </c>
      <c r="F12" s="47">
        <f aca="true" t="shared" si="0" ref="F12:F26">E12/D12</f>
        <v>0.02867383512544803</v>
      </c>
    </row>
    <row r="13" spans="1:7" s="1" customFormat="1" ht="19.5" customHeight="1">
      <c r="A13" s="82" t="s">
        <v>320</v>
      </c>
      <c r="B13" s="83" t="s">
        <v>575</v>
      </c>
      <c r="C13" s="84">
        <v>10500</v>
      </c>
      <c r="D13" s="84">
        <v>10500</v>
      </c>
      <c r="E13" s="84">
        <v>939</v>
      </c>
      <c r="F13" s="107">
        <f t="shared" si="0"/>
        <v>0.08942857142857143</v>
      </c>
      <c r="G13" s="109"/>
    </row>
    <row r="14" spans="1:6" s="1" customFormat="1" ht="15" customHeight="1">
      <c r="A14" s="44" t="s">
        <v>321</v>
      </c>
      <c r="B14" s="45" t="s">
        <v>257</v>
      </c>
      <c r="C14" s="46">
        <v>4205</v>
      </c>
      <c r="D14" s="46">
        <v>4205</v>
      </c>
      <c r="E14" s="46">
        <v>1920</v>
      </c>
      <c r="F14" s="47">
        <f t="shared" si="0"/>
        <v>0.45659928656361476</v>
      </c>
    </row>
    <row r="15" spans="1:6" s="1" customFormat="1" ht="15" customHeight="1">
      <c r="A15" s="44" t="s">
        <v>322</v>
      </c>
      <c r="B15" s="45" t="s">
        <v>258</v>
      </c>
      <c r="C15" s="46">
        <v>21925</v>
      </c>
      <c r="D15" s="46">
        <v>32544</v>
      </c>
      <c r="E15" s="46">
        <v>18224</v>
      </c>
      <c r="F15" s="47">
        <f t="shared" si="0"/>
        <v>0.5599803343166175</v>
      </c>
    </row>
    <row r="16" spans="1:6" s="1" customFormat="1" ht="15" customHeight="1">
      <c r="A16" s="44" t="s">
        <v>323</v>
      </c>
      <c r="B16" s="45" t="s">
        <v>259</v>
      </c>
      <c r="C16" s="46">
        <v>0</v>
      </c>
      <c r="D16" s="46">
        <v>2600</v>
      </c>
      <c r="E16" s="46">
        <v>2600</v>
      </c>
      <c r="F16" s="47">
        <f t="shared" si="0"/>
        <v>1</v>
      </c>
    </row>
    <row r="17" spans="1:6" s="1" customFormat="1" ht="15" customHeight="1">
      <c r="A17" s="44" t="s">
        <v>324</v>
      </c>
      <c r="B17" s="45" t="s">
        <v>260</v>
      </c>
      <c r="C17" s="46">
        <v>4086</v>
      </c>
      <c r="D17" s="46">
        <v>7844</v>
      </c>
      <c r="E17" s="46">
        <v>7844</v>
      </c>
      <c r="F17" s="47">
        <f t="shared" si="0"/>
        <v>1</v>
      </c>
    </row>
    <row r="18" spans="1:6" s="1" customFormat="1" ht="15" customHeight="1">
      <c r="A18" s="44" t="s">
        <v>349</v>
      </c>
      <c r="B18" s="45" t="s">
        <v>261</v>
      </c>
      <c r="C18" s="46">
        <v>3012</v>
      </c>
      <c r="D18" s="46">
        <v>3012</v>
      </c>
      <c r="E18" s="46">
        <v>2540</v>
      </c>
      <c r="F18" s="47">
        <f t="shared" si="0"/>
        <v>0.8432934926958832</v>
      </c>
    </row>
    <row r="19" spans="1:6" s="1" customFormat="1" ht="15" customHeight="1">
      <c r="A19" s="44" t="s">
        <v>325</v>
      </c>
      <c r="B19" s="45" t="s">
        <v>262</v>
      </c>
      <c r="C19" s="46">
        <v>0</v>
      </c>
      <c r="D19" s="46">
        <v>0</v>
      </c>
      <c r="E19" s="46">
        <v>0</v>
      </c>
      <c r="F19" s="47"/>
    </row>
    <row r="20" spans="1:6" s="1" customFormat="1" ht="15" customHeight="1">
      <c r="A20" s="44" t="s">
        <v>350</v>
      </c>
      <c r="B20" s="45" t="s">
        <v>263</v>
      </c>
      <c r="C20" s="46">
        <v>0</v>
      </c>
      <c r="D20" s="46">
        <v>0</v>
      </c>
      <c r="E20" s="46">
        <v>0</v>
      </c>
      <c r="F20" s="47"/>
    </row>
    <row r="21" spans="1:6" s="1" customFormat="1" ht="15" customHeight="1">
      <c r="A21" s="44" t="s">
        <v>351</v>
      </c>
      <c r="B21" s="45" t="s">
        <v>264</v>
      </c>
      <c r="C21" s="46">
        <v>8971</v>
      </c>
      <c r="D21" s="46">
        <v>11852</v>
      </c>
      <c r="E21" s="46">
        <v>7428</v>
      </c>
      <c r="F21" s="47">
        <f t="shared" si="0"/>
        <v>0.6267296658791766</v>
      </c>
    </row>
    <row r="22" spans="1:6" s="1" customFormat="1" ht="22.5">
      <c r="A22" s="44" t="s">
        <v>352</v>
      </c>
      <c r="B22" s="45" t="s">
        <v>265</v>
      </c>
      <c r="C22" s="46">
        <v>0</v>
      </c>
      <c r="D22" s="46">
        <v>0</v>
      </c>
      <c r="E22" s="46">
        <v>0</v>
      </c>
      <c r="F22" s="47"/>
    </row>
    <row r="23" spans="1:6" s="1" customFormat="1" ht="19.5" customHeight="1">
      <c r="A23" s="82" t="s">
        <v>326</v>
      </c>
      <c r="B23" s="83" t="s">
        <v>576</v>
      </c>
      <c r="C23" s="84">
        <v>42199</v>
      </c>
      <c r="D23" s="84">
        <v>62057</v>
      </c>
      <c r="E23" s="84">
        <v>40556</v>
      </c>
      <c r="F23" s="107">
        <f t="shared" si="0"/>
        <v>0.6535282079378636</v>
      </c>
    </row>
    <row r="24" spans="1:6" s="9" customFormat="1" ht="22.5">
      <c r="A24" s="44">
        <v>17</v>
      </c>
      <c r="B24" s="45" t="s">
        <v>463</v>
      </c>
      <c r="C24" s="46">
        <v>0</v>
      </c>
      <c r="D24" s="46">
        <v>10850</v>
      </c>
      <c r="E24" s="46">
        <v>5100</v>
      </c>
      <c r="F24" s="123">
        <f t="shared" si="0"/>
        <v>0.4700460829493088</v>
      </c>
    </row>
    <row r="25" spans="1:6" s="9" customFormat="1" ht="22.5">
      <c r="A25" s="44">
        <v>18</v>
      </c>
      <c r="B25" s="45" t="s">
        <v>251</v>
      </c>
      <c r="C25" s="46">
        <v>14500</v>
      </c>
      <c r="D25" s="46">
        <v>14500</v>
      </c>
      <c r="E25" s="46">
        <v>0</v>
      </c>
      <c r="F25" s="123">
        <f t="shared" si="0"/>
        <v>0</v>
      </c>
    </row>
    <row r="26" spans="1:6" s="9" customFormat="1" ht="19.5" customHeight="1" thickBot="1">
      <c r="A26" s="90">
        <v>19</v>
      </c>
      <c r="B26" s="91" t="s">
        <v>577</v>
      </c>
      <c r="C26" s="92">
        <v>14500</v>
      </c>
      <c r="D26" s="92">
        <v>25350</v>
      </c>
      <c r="E26" s="92">
        <v>5100</v>
      </c>
      <c r="F26" s="108">
        <f t="shared" si="0"/>
        <v>0.20118343195266272</v>
      </c>
    </row>
    <row r="27" spans="1:6" ht="19.5" customHeight="1" thickBot="1" thickTop="1">
      <c r="A27" s="90">
        <v>20</v>
      </c>
      <c r="B27" s="91" t="s">
        <v>472</v>
      </c>
      <c r="C27" s="92">
        <f>C13+C23+C26</f>
        <v>67199</v>
      </c>
      <c r="D27" s="92">
        <f>D13+D23+D26</f>
        <v>97907</v>
      </c>
      <c r="E27" s="92">
        <f>E13+E23+E26</f>
        <v>46595</v>
      </c>
      <c r="F27" s="108">
        <f>E27/D27</f>
        <v>0.4759108133228472</v>
      </c>
    </row>
    <row r="28" ht="13.5" thickTop="1"/>
    <row r="44" spans="1:6" ht="15" customHeight="1">
      <c r="A44" s="36"/>
      <c r="B44" s="36"/>
      <c r="C44" s="5"/>
      <c r="D44" s="5"/>
      <c r="E44" s="5"/>
      <c r="F44" s="6" t="str">
        <f>F1</f>
        <v>8. számú melléklet</v>
      </c>
    </row>
    <row r="45" spans="1:6" ht="15" customHeight="1">
      <c r="A45" s="36"/>
      <c r="B45" s="36"/>
      <c r="C45" s="5"/>
      <c r="D45" s="5"/>
      <c r="E45" s="5"/>
      <c r="F45" s="6" t="str">
        <f>F2</f>
        <v>a 3/2014. (V.13.) önkormányzati rendelethez</v>
      </c>
    </row>
    <row r="46" spans="1:6" ht="15" customHeight="1">
      <c r="A46" s="36"/>
      <c r="B46" s="36"/>
      <c r="C46" s="9"/>
      <c r="D46" s="9"/>
      <c r="E46" s="9"/>
      <c r="F46" s="9"/>
    </row>
    <row r="47" spans="1:6" ht="15" customHeight="1">
      <c r="A47" s="541" t="s">
        <v>506</v>
      </c>
      <c r="B47" s="541"/>
      <c r="C47" s="541"/>
      <c r="D47" s="541"/>
      <c r="E47" s="541"/>
      <c r="F47" s="541"/>
    </row>
    <row r="48" spans="1:6" ht="15" customHeight="1" thickBot="1">
      <c r="A48" s="36"/>
      <c r="B48" s="36"/>
      <c r="C48" s="12"/>
      <c r="D48" s="12"/>
      <c r="E48" s="12"/>
      <c r="F48" s="6" t="s">
        <v>392</v>
      </c>
    </row>
    <row r="49" spans="1:6" ht="23.25" thickTop="1">
      <c r="A49" s="54" t="s">
        <v>427</v>
      </c>
      <c r="B49" s="55" t="s">
        <v>347</v>
      </c>
      <c r="C49" s="55" t="s">
        <v>370</v>
      </c>
      <c r="D49" s="55" t="s">
        <v>371</v>
      </c>
      <c r="E49" s="55" t="s">
        <v>372</v>
      </c>
      <c r="F49" s="56" t="s">
        <v>416</v>
      </c>
    </row>
    <row r="50" spans="1:6" ht="15" customHeight="1" thickBot="1">
      <c r="A50" s="72">
        <v>1</v>
      </c>
      <c r="B50" s="73">
        <v>2</v>
      </c>
      <c r="C50" s="73">
        <v>3</v>
      </c>
      <c r="D50" s="73">
        <v>4</v>
      </c>
      <c r="E50" s="73">
        <v>5</v>
      </c>
      <c r="F50" s="74">
        <v>6</v>
      </c>
    </row>
    <row r="51" spans="1:6" ht="15" customHeight="1" thickTop="1">
      <c r="A51" s="351" t="s">
        <v>473</v>
      </c>
      <c r="B51" s="124" t="s">
        <v>53</v>
      </c>
      <c r="C51" s="125">
        <f>SUM(C52:C54)</f>
        <v>10500</v>
      </c>
      <c r="D51" s="133">
        <f>SUM(D52:D54)</f>
        <v>10500</v>
      </c>
      <c r="E51" s="306">
        <f>SUM(E52:E54)</f>
        <v>640</v>
      </c>
      <c r="F51" s="141">
        <f aca="true" t="shared" si="1" ref="F51:F56">E51/D51</f>
        <v>0.06095238095238095</v>
      </c>
    </row>
    <row r="52" spans="1:6" ht="15" customHeight="1">
      <c r="A52" s="68" t="s">
        <v>315</v>
      </c>
      <c r="B52" s="126" t="s">
        <v>475</v>
      </c>
      <c r="C52" s="127">
        <v>5000</v>
      </c>
      <c r="D52" s="135">
        <v>5000</v>
      </c>
      <c r="E52" s="307">
        <v>0</v>
      </c>
      <c r="F52" s="142">
        <f t="shared" si="1"/>
        <v>0</v>
      </c>
    </row>
    <row r="53" spans="1:6" ht="15" customHeight="1">
      <c r="A53" s="44" t="s">
        <v>316</v>
      </c>
      <c r="B53" s="126" t="s">
        <v>477</v>
      </c>
      <c r="C53" s="127">
        <v>5000</v>
      </c>
      <c r="D53" s="135">
        <v>5000</v>
      </c>
      <c r="E53" s="307">
        <v>0</v>
      </c>
      <c r="F53" s="142">
        <f t="shared" si="1"/>
        <v>0</v>
      </c>
    </row>
    <row r="54" spans="1:6" ht="15" customHeight="1">
      <c r="A54" s="44" t="s">
        <v>317</v>
      </c>
      <c r="B54" s="126" t="s">
        <v>479</v>
      </c>
      <c r="C54" s="127">
        <v>500</v>
      </c>
      <c r="D54" s="135">
        <v>500</v>
      </c>
      <c r="E54" s="307">
        <v>640</v>
      </c>
      <c r="F54" s="142">
        <f t="shared" si="1"/>
        <v>1.28</v>
      </c>
    </row>
    <row r="55" spans="1:8" ht="15" customHeight="1">
      <c r="A55" s="352" t="s">
        <v>480</v>
      </c>
      <c r="B55" s="128" t="s">
        <v>481</v>
      </c>
      <c r="C55" s="129">
        <f>SUM(C56:C72)</f>
        <v>42199</v>
      </c>
      <c r="D55" s="136">
        <f>SUM(D56:D72)</f>
        <v>62057</v>
      </c>
      <c r="E55" s="308">
        <f>SUM(E56:E72)</f>
        <v>40556</v>
      </c>
      <c r="F55" s="143">
        <f t="shared" si="1"/>
        <v>0.6535282079378636</v>
      </c>
      <c r="H55" s="414"/>
    </row>
    <row r="56" spans="1:6" ht="15" customHeight="1">
      <c r="A56" s="68" t="s">
        <v>315</v>
      </c>
      <c r="B56" s="130" t="s">
        <v>482</v>
      </c>
      <c r="C56" s="131">
        <v>20000</v>
      </c>
      <c r="D56" s="137">
        <v>20000</v>
      </c>
      <c r="E56" s="309">
        <v>185</v>
      </c>
      <c r="F56" s="144">
        <f t="shared" si="1"/>
        <v>0.00925</v>
      </c>
    </row>
    <row r="57" spans="1:6" ht="15" customHeight="1">
      <c r="A57" s="415" t="s">
        <v>316</v>
      </c>
      <c r="B57" s="416" t="s">
        <v>483</v>
      </c>
      <c r="C57" s="417">
        <v>9350</v>
      </c>
      <c r="D57" s="418">
        <v>9449</v>
      </c>
      <c r="E57" s="419">
        <v>11691</v>
      </c>
      <c r="F57" s="420">
        <f aca="true" t="shared" si="2" ref="F57:F72">E57/D57</f>
        <v>1.2372737855857763</v>
      </c>
    </row>
    <row r="58" spans="1:6" ht="15" customHeight="1">
      <c r="A58" s="44" t="s">
        <v>317</v>
      </c>
      <c r="B58" s="130" t="s">
        <v>484</v>
      </c>
      <c r="C58" s="131">
        <v>5271</v>
      </c>
      <c r="D58" s="137">
        <v>5251</v>
      </c>
      <c r="E58" s="309">
        <v>2350</v>
      </c>
      <c r="F58" s="144">
        <f t="shared" si="2"/>
        <v>0.44753380308512664</v>
      </c>
    </row>
    <row r="59" spans="1:6" ht="15" customHeight="1">
      <c r="A59" s="68" t="s">
        <v>318</v>
      </c>
      <c r="B59" s="130" t="s">
        <v>486</v>
      </c>
      <c r="C59" s="131">
        <v>3000</v>
      </c>
      <c r="D59" s="137">
        <v>2865</v>
      </c>
      <c r="E59" s="309">
        <v>2865</v>
      </c>
      <c r="F59" s="144">
        <f t="shared" si="2"/>
        <v>1</v>
      </c>
    </row>
    <row r="60" spans="1:6" ht="15" customHeight="1">
      <c r="A60" s="44" t="s">
        <v>319</v>
      </c>
      <c r="B60" s="130" t="s">
        <v>487</v>
      </c>
      <c r="C60" s="131">
        <v>2900</v>
      </c>
      <c r="D60" s="137">
        <v>2900</v>
      </c>
      <c r="E60" s="309">
        <v>2922</v>
      </c>
      <c r="F60" s="144">
        <f t="shared" si="2"/>
        <v>1.0075862068965518</v>
      </c>
    </row>
    <row r="61" spans="1:6" ht="15" customHeight="1">
      <c r="A61" s="44" t="s">
        <v>320</v>
      </c>
      <c r="B61" s="130" t="s">
        <v>488</v>
      </c>
      <c r="C61" s="131">
        <v>1000</v>
      </c>
      <c r="D61" s="137">
        <v>1100</v>
      </c>
      <c r="E61" s="309">
        <v>1648</v>
      </c>
      <c r="F61" s="144">
        <f t="shared" si="2"/>
        <v>1.4981818181818183</v>
      </c>
    </row>
    <row r="62" spans="1:6" ht="15" customHeight="1">
      <c r="A62" s="68" t="s">
        <v>321</v>
      </c>
      <c r="B62" s="130" t="s">
        <v>489</v>
      </c>
      <c r="C62" s="131">
        <v>150</v>
      </c>
      <c r="D62" s="137">
        <v>189</v>
      </c>
      <c r="E62" s="309">
        <v>189</v>
      </c>
      <c r="F62" s="144">
        <f t="shared" si="2"/>
        <v>1</v>
      </c>
    </row>
    <row r="63" spans="1:6" ht="15" customHeight="1">
      <c r="A63" s="44" t="s">
        <v>322</v>
      </c>
      <c r="B63" s="130" t="s">
        <v>490</v>
      </c>
      <c r="C63" s="131">
        <v>70</v>
      </c>
      <c r="D63" s="137">
        <v>90</v>
      </c>
      <c r="E63" s="309">
        <v>90</v>
      </c>
      <c r="F63" s="144">
        <f t="shared" si="2"/>
        <v>1</v>
      </c>
    </row>
    <row r="64" spans="1:6" ht="15" customHeight="1">
      <c r="A64" s="44" t="s">
        <v>323</v>
      </c>
      <c r="B64" s="130" t="s">
        <v>491</v>
      </c>
      <c r="C64" s="131">
        <v>458</v>
      </c>
      <c r="D64" s="137">
        <v>458</v>
      </c>
      <c r="E64" s="309">
        <v>405</v>
      </c>
      <c r="F64" s="144">
        <f t="shared" si="2"/>
        <v>0.8842794759825328</v>
      </c>
    </row>
    <row r="65" spans="1:6" ht="15" customHeight="1">
      <c r="A65" s="68" t="s">
        <v>324</v>
      </c>
      <c r="B65" s="130" t="s">
        <v>492</v>
      </c>
      <c r="C65" s="131"/>
      <c r="D65" s="137">
        <v>5000</v>
      </c>
      <c r="E65" s="309">
        <v>5000</v>
      </c>
      <c r="F65" s="144">
        <f t="shared" si="2"/>
        <v>1</v>
      </c>
    </row>
    <row r="66" spans="1:6" ht="15" customHeight="1">
      <c r="A66" s="44" t="s">
        <v>349</v>
      </c>
      <c r="B66" s="130" t="s">
        <v>493</v>
      </c>
      <c r="C66" s="131"/>
      <c r="D66" s="137">
        <v>342</v>
      </c>
      <c r="E66" s="309">
        <v>342</v>
      </c>
      <c r="F66" s="144">
        <f t="shared" si="2"/>
        <v>1</v>
      </c>
    </row>
    <row r="67" spans="1:6" ht="15" customHeight="1">
      <c r="A67" s="44" t="s">
        <v>325</v>
      </c>
      <c r="B67" s="130" t="s">
        <v>494</v>
      </c>
      <c r="C67" s="131"/>
      <c r="D67" s="137">
        <v>214</v>
      </c>
      <c r="E67" s="309">
        <v>214</v>
      </c>
      <c r="F67" s="144">
        <f t="shared" si="2"/>
        <v>1</v>
      </c>
    </row>
    <row r="68" spans="1:6" ht="15" customHeight="1">
      <c r="A68" s="421" t="s">
        <v>350</v>
      </c>
      <c r="B68" s="416" t="s">
        <v>495</v>
      </c>
      <c r="C68" s="422"/>
      <c r="D68" s="423">
        <v>13160</v>
      </c>
      <c r="E68" s="419">
        <v>11697</v>
      </c>
      <c r="F68" s="420">
        <f t="shared" si="2"/>
        <v>0.8888297872340426</v>
      </c>
    </row>
    <row r="69" spans="1:6" ht="15" customHeight="1">
      <c r="A69" s="44" t="s">
        <v>351</v>
      </c>
      <c r="B69" s="130" t="s">
        <v>496</v>
      </c>
      <c r="C69" s="132"/>
      <c r="D69" s="137">
        <v>381</v>
      </c>
      <c r="E69" s="309">
        <v>300</v>
      </c>
      <c r="F69" s="144">
        <f t="shared" si="2"/>
        <v>0.7874015748031497</v>
      </c>
    </row>
    <row r="70" spans="1:6" ht="15" customHeight="1">
      <c r="A70" s="44" t="s">
        <v>352</v>
      </c>
      <c r="B70" s="130" t="s">
        <v>497</v>
      </c>
      <c r="C70" s="137"/>
      <c r="D70" s="138">
        <v>296</v>
      </c>
      <c r="E70" s="309">
        <v>296</v>
      </c>
      <c r="F70" s="144">
        <f t="shared" si="2"/>
        <v>1</v>
      </c>
    </row>
    <row r="71" spans="1:6" ht="15" customHeight="1">
      <c r="A71" s="68" t="s">
        <v>326</v>
      </c>
      <c r="B71" s="130" t="s">
        <v>498</v>
      </c>
      <c r="C71" s="137"/>
      <c r="D71" s="138">
        <v>298</v>
      </c>
      <c r="E71" s="309">
        <v>298</v>
      </c>
      <c r="F71" s="144">
        <f t="shared" si="2"/>
        <v>1</v>
      </c>
    </row>
    <row r="72" spans="1:6" ht="15" customHeight="1">
      <c r="A72" s="44" t="s">
        <v>353</v>
      </c>
      <c r="B72" s="130" t="s">
        <v>499</v>
      </c>
      <c r="C72" s="132"/>
      <c r="D72" s="137">
        <v>64</v>
      </c>
      <c r="E72" s="309">
        <v>64</v>
      </c>
      <c r="F72" s="144">
        <f t="shared" si="2"/>
        <v>1</v>
      </c>
    </row>
    <row r="73" spans="1:6" ht="15" customHeight="1">
      <c r="A73" s="140" t="s">
        <v>500</v>
      </c>
      <c r="B73" s="128" t="s">
        <v>501</v>
      </c>
      <c r="C73" s="133">
        <f>SUM(C74)</f>
        <v>14500</v>
      </c>
      <c r="D73" s="133">
        <f>SUM(D74)</f>
        <v>14500</v>
      </c>
      <c r="E73" s="310">
        <f>SUM(E74)</f>
        <v>0</v>
      </c>
      <c r="F73" s="141">
        <f>E73/D73</f>
        <v>0</v>
      </c>
    </row>
    <row r="74" spans="1:6" ht="15" customHeight="1">
      <c r="A74" s="139">
        <v>18</v>
      </c>
      <c r="B74" s="126" t="s">
        <v>502</v>
      </c>
      <c r="C74" s="134">
        <v>14500</v>
      </c>
      <c r="D74" s="134">
        <v>14500</v>
      </c>
      <c r="E74" s="311">
        <v>0</v>
      </c>
      <c r="F74" s="145">
        <f>E74/D74</f>
        <v>0</v>
      </c>
    </row>
    <row r="75" spans="1:6" ht="15" customHeight="1" thickBot="1">
      <c r="A75" s="146" t="s">
        <v>503</v>
      </c>
      <c r="B75" s="147" t="s">
        <v>504</v>
      </c>
      <c r="C75" s="355"/>
      <c r="D75" s="356">
        <v>10850</v>
      </c>
      <c r="E75" s="357">
        <v>5100</v>
      </c>
      <c r="F75" s="358">
        <f>E75/D75</f>
        <v>0.4700460829493088</v>
      </c>
    </row>
    <row r="76" spans="1:6" ht="15" customHeight="1" thickBot="1" thickTop="1">
      <c r="A76" s="545" t="s">
        <v>505</v>
      </c>
      <c r="B76" s="546"/>
      <c r="C76" s="353">
        <f>C51+C55+C73+C75</f>
        <v>67199</v>
      </c>
      <c r="D76" s="353">
        <f>D51+D55+D73+D75</f>
        <v>97907</v>
      </c>
      <c r="E76" s="312">
        <f>E51+E55+E73</f>
        <v>41196</v>
      </c>
      <c r="F76" s="354">
        <f>F51+F55+F73+F75</f>
        <v>1.1845266718395533</v>
      </c>
    </row>
    <row r="77" ht="13.5" thickTop="1"/>
  </sheetData>
  <sheetProtection/>
  <mergeCells count="3">
    <mergeCell ref="A4:F4"/>
    <mergeCell ref="A76:B76"/>
    <mergeCell ref="A47:F47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60.7109375" style="10" customWidth="1"/>
    <col min="3" max="3" width="15.7109375" style="10" customWidth="1"/>
  </cols>
  <sheetData>
    <row r="1" spans="1:3" s="1" customFormat="1" ht="15" customHeight="1">
      <c r="A1" s="5"/>
      <c r="B1" s="5"/>
      <c r="C1" s="6" t="s">
        <v>719</v>
      </c>
    </row>
    <row r="2" spans="1:3" s="1" customFormat="1" ht="15" customHeight="1">
      <c r="A2" s="5"/>
      <c r="B2" s="5"/>
      <c r="C2" s="6" t="str">
        <f>'1.a sz. melléklet'!F2</f>
        <v>a 3/2014. (V.13.) önkormányzati rendelethez</v>
      </c>
    </row>
    <row r="3" spans="1:3" s="1" customFormat="1" ht="15" customHeight="1">
      <c r="A3" s="9"/>
      <c r="B3" s="9"/>
      <c r="C3" s="9"/>
    </row>
    <row r="4" spans="1:3" s="1" customFormat="1" ht="15" customHeight="1">
      <c r="A4" s="541" t="s">
        <v>720</v>
      </c>
      <c r="B4" s="541"/>
      <c r="C4" s="541"/>
    </row>
    <row r="5" spans="1:3" s="1" customFormat="1" ht="15" customHeight="1" thickBot="1">
      <c r="A5" s="12"/>
      <c r="B5" s="12"/>
      <c r="C5" s="6" t="s">
        <v>392</v>
      </c>
    </row>
    <row r="6" spans="1:3" s="1" customFormat="1" ht="23.25" thickTop="1">
      <c r="A6" s="54" t="s">
        <v>427</v>
      </c>
      <c r="B6" s="55" t="s">
        <v>347</v>
      </c>
      <c r="C6" s="56" t="s">
        <v>142</v>
      </c>
    </row>
    <row r="7" spans="1:3" s="1" customFormat="1" ht="15" customHeight="1" thickBot="1">
      <c r="A7" s="72">
        <v>1</v>
      </c>
      <c r="B7" s="73">
        <v>2</v>
      </c>
      <c r="C7" s="74">
        <v>3</v>
      </c>
    </row>
    <row r="8" spans="1:3" s="1" customFormat="1" ht="15" customHeight="1" thickTop="1">
      <c r="A8" s="152" t="s">
        <v>313</v>
      </c>
      <c r="B8" s="153" t="s">
        <v>143</v>
      </c>
      <c r="C8" s="121"/>
    </row>
    <row r="9" spans="1:3" s="1" customFormat="1" ht="22.5">
      <c r="A9" s="44" t="s">
        <v>315</v>
      </c>
      <c r="B9" s="45" t="s">
        <v>144</v>
      </c>
      <c r="C9" s="76">
        <v>119671</v>
      </c>
    </row>
    <row r="10" spans="1:3" s="1" customFormat="1" ht="15" customHeight="1">
      <c r="A10" s="44" t="s">
        <v>316</v>
      </c>
      <c r="B10" s="45" t="s">
        <v>145</v>
      </c>
      <c r="C10" s="76">
        <v>0</v>
      </c>
    </row>
    <row r="11" spans="1:3" s="1" customFormat="1" ht="15" customHeight="1">
      <c r="A11" s="44" t="s">
        <v>317</v>
      </c>
      <c r="B11" s="45" t="s">
        <v>146</v>
      </c>
      <c r="C11" s="76">
        <v>12</v>
      </c>
    </row>
    <row r="12" spans="1:3" s="1" customFormat="1" ht="15" customHeight="1">
      <c r="A12" s="44" t="s">
        <v>318</v>
      </c>
      <c r="B12" s="45" t="s">
        <v>147</v>
      </c>
      <c r="C12" s="76">
        <v>0</v>
      </c>
    </row>
    <row r="13" spans="1:3" s="1" customFormat="1" ht="15" customHeight="1">
      <c r="A13" s="57" t="s">
        <v>319</v>
      </c>
      <c r="B13" s="58" t="s">
        <v>148</v>
      </c>
      <c r="C13" s="148">
        <v>119683</v>
      </c>
    </row>
    <row r="14" spans="1:3" s="1" customFormat="1" ht="15" customHeight="1">
      <c r="A14" s="57" t="s">
        <v>320</v>
      </c>
      <c r="B14" s="58" t="s">
        <v>149</v>
      </c>
      <c r="C14" s="148">
        <v>268996</v>
      </c>
    </row>
    <row r="15" spans="1:3" s="1" customFormat="1" ht="15" customHeight="1">
      <c r="A15" s="57" t="s">
        <v>321</v>
      </c>
      <c r="B15" s="58" t="s">
        <v>150</v>
      </c>
      <c r="C15" s="148">
        <v>207508</v>
      </c>
    </row>
    <row r="16" spans="1:3" s="1" customFormat="1" ht="15" customHeight="1">
      <c r="A16" s="57" t="s">
        <v>313</v>
      </c>
      <c r="B16" s="58" t="s">
        <v>151</v>
      </c>
      <c r="C16" s="113"/>
    </row>
    <row r="17" spans="1:3" s="1" customFormat="1" ht="22.5">
      <c r="A17" s="44" t="s">
        <v>322</v>
      </c>
      <c r="B17" s="45" t="s">
        <v>144</v>
      </c>
      <c r="C17" s="76">
        <v>181125</v>
      </c>
    </row>
    <row r="18" spans="1:3" s="1" customFormat="1" ht="15" customHeight="1">
      <c r="A18" s="44" t="s">
        <v>323</v>
      </c>
      <c r="B18" s="45" t="s">
        <v>145</v>
      </c>
      <c r="C18" s="76">
        <v>0</v>
      </c>
    </row>
    <row r="19" spans="1:3" s="1" customFormat="1" ht="15" customHeight="1">
      <c r="A19" s="44" t="s">
        <v>324</v>
      </c>
      <c r="B19" s="45" t="s">
        <v>146</v>
      </c>
      <c r="C19" s="76">
        <v>46</v>
      </c>
    </row>
    <row r="20" spans="1:3" s="1" customFormat="1" ht="15" customHeight="1">
      <c r="A20" s="44" t="s">
        <v>349</v>
      </c>
      <c r="B20" s="45" t="s">
        <v>147</v>
      </c>
      <c r="C20" s="76">
        <v>0</v>
      </c>
    </row>
    <row r="21" spans="1:3" s="1" customFormat="1" ht="15" customHeight="1" thickBot="1">
      <c r="A21" s="149" t="s">
        <v>325</v>
      </c>
      <c r="B21" s="150" t="s">
        <v>152</v>
      </c>
      <c r="C21" s="151">
        <v>181171</v>
      </c>
    </row>
    <row r="22" spans="1:3" s="1" customFormat="1" ht="15" customHeight="1" thickTop="1">
      <c r="A22" s="9"/>
      <c r="B22" s="9"/>
      <c r="C22" s="9"/>
    </row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2.7109375" style="10" customWidth="1"/>
    <col min="2" max="3" width="12.7109375" style="10" customWidth="1"/>
    <col min="4" max="4" width="9.140625" style="10" customWidth="1"/>
  </cols>
  <sheetData>
    <row r="1" spans="1:4" s="1" customFormat="1" ht="15" customHeight="1">
      <c r="A1" s="5"/>
      <c r="B1" s="5"/>
      <c r="C1" s="6" t="s">
        <v>741</v>
      </c>
      <c r="D1" s="9"/>
    </row>
    <row r="2" spans="1:4" s="1" customFormat="1" ht="15" customHeight="1">
      <c r="A2" s="5"/>
      <c r="B2" s="5"/>
      <c r="C2" s="6" t="str">
        <f>'9.sz. melléklet'!C2</f>
        <v>a 3/2014. (V.13.) önkormányzati rendelethez</v>
      </c>
      <c r="D2" s="9"/>
    </row>
    <row r="3" spans="1:4" s="1" customFormat="1" ht="15" customHeight="1">
      <c r="A3" s="9"/>
      <c r="B3" s="9"/>
      <c r="C3" s="9"/>
      <c r="D3" s="9"/>
    </row>
    <row r="4" spans="1:4" s="1" customFormat="1" ht="15" customHeight="1">
      <c r="A4" s="541" t="s">
        <v>763</v>
      </c>
      <c r="B4" s="541"/>
      <c r="C4" s="541"/>
      <c r="D4" s="38"/>
    </row>
    <row r="5" spans="1:4" s="1" customFormat="1" ht="15" customHeight="1" thickBot="1">
      <c r="A5" s="12"/>
      <c r="B5" s="12"/>
      <c r="C5" s="6" t="s">
        <v>392</v>
      </c>
      <c r="D5" s="9"/>
    </row>
    <row r="6" spans="1:4" s="1" customFormat="1" ht="13.5" thickTop="1">
      <c r="A6" s="54" t="s">
        <v>347</v>
      </c>
      <c r="B6" s="55" t="s">
        <v>153</v>
      </c>
      <c r="C6" s="56" t="s">
        <v>154</v>
      </c>
      <c r="D6" s="9"/>
    </row>
    <row r="7" spans="1:4" s="37" customFormat="1" ht="15" customHeight="1" thickBot="1">
      <c r="A7" s="72">
        <v>2</v>
      </c>
      <c r="B7" s="73">
        <v>3</v>
      </c>
      <c r="C7" s="74">
        <v>4</v>
      </c>
      <c r="D7" s="36"/>
    </row>
    <row r="8" spans="1:4" s="1" customFormat="1" ht="15" customHeight="1" thickTop="1">
      <c r="A8" s="240" t="s">
        <v>155</v>
      </c>
      <c r="B8" s="70">
        <v>0</v>
      </c>
      <c r="C8" s="78">
        <v>0</v>
      </c>
      <c r="D8" s="9"/>
    </row>
    <row r="9" spans="1:4" s="1" customFormat="1" ht="15" customHeight="1">
      <c r="A9" s="241" t="s">
        <v>156</v>
      </c>
      <c r="B9" s="46">
        <v>119671</v>
      </c>
      <c r="C9" s="76">
        <v>181125</v>
      </c>
      <c r="D9" s="9"/>
    </row>
    <row r="10" spans="1:4" s="1" customFormat="1" ht="15" customHeight="1">
      <c r="A10" s="241" t="s">
        <v>157</v>
      </c>
      <c r="B10" s="46">
        <v>12</v>
      </c>
      <c r="C10" s="76">
        <v>46</v>
      </c>
      <c r="D10" s="9"/>
    </row>
    <row r="11" spans="1:4" s="1" customFormat="1" ht="15" customHeight="1">
      <c r="A11" s="242" t="s">
        <v>158</v>
      </c>
      <c r="B11" s="59">
        <v>119683</v>
      </c>
      <c r="C11" s="148">
        <v>181171</v>
      </c>
      <c r="D11" s="9"/>
    </row>
    <row r="12" spans="1:4" s="1" customFormat="1" ht="15" customHeight="1">
      <c r="A12" s="241" t="s">
        <v>159</v>
      </c>
      <c r="B12" s="46">
        <v>40000</v>
      </c>
      <c r="C12" s="76">
        <v>0</v>
      </c>
      <c r="D12" s="9"/>
    </row>
    <row r="13" spans="1:4" s="1" customFormat="1" ht="15" customHeight="1">
      <c r="A13" s="241" t="s">
        <v>160</v>
      </c>
      <c r="B13" s="46">
        <v>0</v>
      </c>
      <c r="C13" s="76">
        <v>0</v>
      </c>
      <c r="D13" s="9"/>
    </row>
    <row r="14" spans="1:4" s="1" customFormat="1" ht="15" customHeight="1">
      <c r="A14" s="242" t="s">
        <v>161</v>
      </c>
      <c r="B14" s="59">
        <v>40000</v>
      </c>
      <c r="C14" s="148">
        <v>0</v>
      </c>
      <c r="D14" s="9"/>
    </row>
    <row r="15" spans="1:4" s="1" customFormat="1" ht="15" customHeight="1">
      <c r="A15" s="241" t="s">
        <v>162</v>
      </c>
      <c r="B15" s="46">
        <v>1</v>
      </c>
      <c r="C15" s="76">
        <v>548</v>
      </c>
      <c r="D15" s="9"/>
    </row>
    <row r="16" spans="1:4" s="1" customFormat="1" ht="15" customHeight="1">
      <c r="A16" s="241" t="s">
        <v>163</v>
      </c>
      <c r="B16" s="46">
        <v>554</v>
      </c>
      <c r="C16" s="76">
        <v>142</v>
      </c>
      <c r="D16" s="9"/>
    </row>
    <row r="17" spans="1:4" s="1" customFormat="1" ht="15" customHeight="1">
      <c r="A17" s="241" t="s">
        <v>164</v>
      </c>
      <c r="B17" s="46">
        <v>0</v>
      </c>
      <c r="C17" s="76">
        <v>0</v>
      </c>
      <c r="D17" s="9"/>
    </row>
    <row r="18" spans="1:4" s="1" customFormat="1" ht="15" customHeight="1">
      <c r="A18" s="241" t="s">
        <v>165</v>
      </c>
      <c r="B18" s="46">
        <v>555</v>
      </c>
      <c r="C18" s="76">
        <v>690</v>
      </c>
      <c r="D18" s="9"/>
    </row>
    <row r="19" spans="1:4" s="1" customFormat="1" ht="15" customHeight="1">
      <c r="A19" s="241" t="s">
        <v>166</v>
      </c>
      <c r="B19" s="46">
        <v>34</v>
      </c>
      <c r="C19" s="76">
        <v>249</v>
      </c>
      <c r="D19" s="9"/>
    </row>
    <row r="20" spans="1:4" s="1" customFormat="1" ht="15" customHeight="1">
      <c r="A20" s="241" t="s">
        <v>167</v>
      </c>
      <c r="B20" s="46">
        <v>0</v>
      </c>
      <c r="C20" s="76">
        <v>0</v>
      </c>
      <c r="D20" s="9"/>
    </row>
    <row r="21" spans="1:4" s="1" customFormat="1" ht="15" customHeight="1">
      <c r="A21" s="241" t="s">
        <v>168</v>
      </c>
      <c r="B21" s="46">
        <v>0</v>
      </c>
      <c r="C21" s="76">
        <v>0</v>
      </c>
      <c r="D21" s="9"/>
    </row>
    <row r="22" spans="1:4" s="1" customFormat="1" ht="15" customHeight="1">
      <c r="A22" s="241" t="s">
        <v>169</v>
      </c>
      <c r="B22" s="46">
        <v>34</v>
      </c>
      <c r="C22" s="76">
        <v>249</v>
      </c>
      <c r="D22" s="9"/>
    </row>
    <row r="23" spans="1:4" s="1" customFormat="1" ht="15" customHeight="1">
      <c r="A23" s="242" t="s">
        <v>170</v>
      </c>
      <c r="B23" s="59">
        <v>521</v>
      </c>
      <c r="C23" s="148">
        <v>441</v>
      </c>
      <c r="D23" s="9"/>
    </row>
    <row r="24" spans="1:4" s="1" customFormat="1" ht="15" customHeight="1">
      <c r="A24" s="241" t="s">
        <v>171</v>
      </c>
      <c r="B24" s="46">
        <v>146709</v>
      </c>
      <c r="C24" s="76">
        <v>168259</v>
      </c>
      <c r="D24" s="9"/>
    </row>
    <row r="25" spans="1:4" s="1" customFormat="1" ht="15" customHeight="1">
      <c r="A25" s="241" t="s">
        <v>507</v>
      </c>
      <c r="B25" s="46">
        <v>0</v>
      </c>
      <c r="C25" s="76">
        <v>0</v>
      </c>
      <c r="D25" s="9"/>
    </row>
    <row r="26" spans="1:4" s="1" customFormat="1" ht="15" customHeight="1">
      <c r="A26" s="242" t="s">
        <v>172</v>
      </c>
      <c r="B26" s="59">
        <v>146709</v>
      </c>
      <c r="C26" s="148">
        <v>168259</v>
      </c>
      <c r="D26" s="9"/>
    </row>
    <row r="27" spans="1:4" s="1" customFormat="1" ht="15" customHeight="1">
      <c r="A27" s="242" t="s">
        <v>173</v>
      </c>
      <c r="B27" s="59">
        <v>0</v>
      </c>
      <c r="C27" s="148">
        <v>0</v>
      </c>
      <c r="D27" s="9"/>
    </row>
    <row r="28" spans="1:4" s="1" customFormat="1" ht="15" customHeight="1">
      <c r="A28" s="242" t="s">
        <v>174</v>
      </c>
      <c r="B28" s="59">
        <v>13495</v>
      </c>
      <c r="C28" s="148">
        <v>13353</v>
      </c>
      <c r="D28" s="9"/>
    </row>
    <row r="29" spans="1:4" s="1" customFormat="1" ht="15" customHeight="1">
      <c r="A29" s="241" t="s">
        <v>175</v>
      </c>
      <c r="B29" s="46">
        <v>0</v>
      </c>
      <c r="C29" s="76">
        <v>0</v>
      </c>
      <c r="D29" s="9"/>
    </row>
    <row r="30" spans="1:4" s="1" customFormat="1" ht="15" customHeight="1">
      <c r="A30" s="241" t="s">
        <v>176</v>
      </c>
      <c r="B30" s="46">
        <v>0</v>
      </c>
      <c r="C30" s="76">
        <v>-384</v>
      </c>
      <c r="D30" s="9"/>
    </row>
    <row r="31" spans="1:4" s="1" customFormat="1" ht="15" customHeight="1">
      <c r="A31" s="241" t="s">
        <v>177</v>
      </c>
      <c r="B31" s="46">
        <v>0</v>
      </c>
      <c r="C31" s="76">
        <v>0</v>
      </c>
      <c r="D31" s="9"/>
    </row>
    <row r="32" spans="1:4" s="1" customFormat="1" ht="15" customHeight="1">
      <c r="A32" s="241" t="s">
        <v>178</v>
      </c>
      <c r="B32" s="46">
        <v>8075</v>
      </c>
      <c r="C32" s="76">
        <v>72</v>
      </c>
      <c r="D32" s="9"/>
    </row>
    <row r="33" spans="1:4" s="1" customFormat="1" ht="15" customHeight="1">
      <c r="A33" s="242" t="s">
        <v>179</v>
      </c>
      <c r="B33" s="59">
        <v>8075</v>
      </c>
      <c r="C33" s="148">
        <v>-312</v>
      </c>
      <c r="D33" s="9"/>
    </row>
    <row r="34" spans="1:4" s="1" customFormat="1" ht="15" customHeight="1">
      <c r="A34" s="242" t="s">
        <v>180</v>
      </c>
      <c r="B34" s="59">
        <v>0</v>
      </c>
      <c r="C34" s="148">
        <v>0</v>
      </c>
      <c r="D34" s="9"/>
    </row>
    <row r="35" spans="1:4" s="1" customFormat="1" ht="15" customHeight="1">
      <c r="A35" s="242" t="s">
        <v>181</v>
      </c>
      <c r="B35" s="59">
        <v>21570</v>
      </c>
      <c r="C35" s="148">
        <v>13041</v>
      </c>
      <c r="D35" s="9"/>
    </row>
    <row r="36" spans="1:4" s="1" customFormat="1" ht="15" customHeight="1">
      <c r="A36" s="241" t="s">
        <v>182</v>
      </c>
      <c r="B36" s="46">
        <v>0</v>
      </c>
      <c r="C36" s="76">
        <v>0</v>
      </c>
      <c r="D36" s="9"/>
    </row>
    <row r="37" spans="1:4" s="1" customFormat="1" ht="15" customHeight="1">
      <c r="A37" s="241" t="s">
        <v>183</v>
      </c>
      <c r="B37" s="46">
        <v>0</v>
      </c>
      <c r="C37" s="76">
        <v>0</v>
      </c>
      <c r="D37" s="9"/>
    </row>
    <row r="38" spans="1:4" s="1" customFormat="1" ht="15" customHeight="1">
      <c r="A38" s="242" t="s">
        <v>184</v>
      </c>
      <c r="B38" s="59">
        <v>21570</v>
      </c>
      <c r="C38" s="148">
        <v>13041</v>
      </c>
      <c r="D38" s="9"/>
    </row>
    <row r="39" spans="1:4" s="1" customFormat="1" ht="15" customHeight="1">
      <c r="A39" s="241" t="s">
        <v>185</v>
      </c>
      <c r="B39" s="112"/>
      <c r="C39" s="113"/>
      <c r="D39" s="9"/>
    </row>
    <row r="40" spans="1:4" s="1" customFormat="1" ht="15" customHeight="1">
      <c r="A40" s="241" t="s">
        <v>186</v>
      </c>
      <c r="B40" s="46">
        <v>0</v>
      </c>
      <c r="C40" s="76">
        <v>0</v>
      </c>
      <c r="D40" s="9"/>
    </row>
    <row r="41" spans="1:4" s="1" customFormat="1" ht="15" customHeight="1">
      <c r="A41" s="241" t="s">
        <v>187</v>
      </c>
      <c r="B41" s="46">
        <v>0</v>
      </c>
      <c r="C41" s="76">
        <v>0</v>
      </c>
      <c r="D41" s="9"/>
    </row>
    <row r="42" spans="1:4" s="1" customFormat="1" ht="15" customHeight="1">
      <c r="A42" s="241" t="s">
        <v>188</v>
      </c>
      <c r="B42" s="46">
        <v>0</v>
      </c>
      <c r="C42" s="76">
        <v>0</v>
      </c>
      <c r="D42" s="9"/>
    </row>
    <row r="43" spans="1:4" s="1" customFormat="1" ht="15" customHeight="1">
      <c r="A43" s="241" t="s">
        <v>189</v>
      </c>
      <c r="B43" s="46">
        <v>0</v>
      </c>
      <c r="C43" s="76">
        <v>0</v>
      </c>
      <c r="D43" s="9"/>
    </row>
    <row r="44" spans="1:4" s="1" customFormat="1" ht="15" customHeight="1">
      <c r="A44" s="241" t="s">
        <v>190</v>
      </c>
      <c r="B44" s="46">
        <v>21570</v>
      </c>
      <c r="C44" s="76">
        <v>13041</v>
      </c>
      <c r="D44" s="9"/>
    </row>
    <row r="45" spans="1:4" s="1" customFormat="1" ht="15" customHeight="1">
      <c r="A45" s="241" t="s">
        <v>191</v>
      </c>
      <c r="B45" s="46">
        <v>21570</v>
      </c>
      <c r="C45" s="76">
        <v>13041</v>
      </c>
      <c r="D45" s="9"/>
    </row>
    <row r="46" spans="1:4" s="1" customFormat="1" ht="15" customHeight="1" thickBot="1">
      <c r="A46" s="243" t="s">
        <v>192</v>
      </c>
      <c r="B46" s="50">
        <v>0</v>
      </c>
      <c r="C46" s="77">
        <v>0</v>
      </c>
      <c r="D46" s="9"/>
    </row>
    <row r="47" ht="13.5" thickTop="1"/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7109375" style="10" customWidth="1"/>
    <col min="2" max="2" width="35.7109375" style="10" customWidth="1"/>
    <col min="3" max="8" width="10.7109375" style="10" customWidth="1"/>
    <col min="9" max="9" width="9.140625" style="10" customWidth="1"/>
  </cols>
  <sheetData>
    <row r="1" spans="1:14" s="1" customFormat="1" ht="15" customHeight="1">
      <c r="A1" s="5"/>
      <c r="B1" s="5"/>
      <c r="C1" s="5"/>
      <c r="D1" s="5"/>
      <c r="E1" s="5"/>
      <c r="F1" s="5"/>
      <c r="G1" s="5"/>
      <c r="H1" s="6" t="s">
        <v>764</v>
      </c>
      <c r="I1" s="9"/>
      <c r="J1" s="9"/>
      <c r="K1" s="9"/>
      <c r="L1" s="9"/>
      <c r="M1" s="9"/>
      <c r="N1" s="9"/>
    </row>
    <row r="2" spans="1:14" s="1" customFormat="1" ht="15" customHeight="1">
      <c r="A2" s="5"/>
      <c r="B2" s="5"/>
      <c r="C2" s="5"/>
      <c r="D2" s="5"/>
      <c r="E2" s="5"/>
      <c r="F2" s="5"/>
      <c r="G2" s="5"/>
      <c r="H2" s="6" t="str">
        <f>'1.a sz. melléklet'!F2</f>
        <v>a 3/2014. (V.13.) önkormányzati rendelethez</v>
      </c>
      <c r="I2" s="9"/>
      <c r="J2" s="9"/>
      <c r="K2" s="9"/>
      <c r="L2" s="9"/>
      <c r="M2" s="9"/>
      <c r="N2" s="9"/>
    </row>
    <row r="3" spans="1:14" s="1" customFormat="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" customFormat="1" ht="15" customHeight="1">
      <c r="A4" s="541" t="s">
        <v>802</v>
      </c>
      <c r="B4" s="541"/>
      <c r="C4" s="541"/>
      <c r="D4" s="541"/>
      <c r="E4" s="541"/>
      <c r="F4" s="541"/>
      <c r="G4" s="541"/>
      <c r="H4" s="541"/>
      <c r="I4" s="9"/>
      <c r="J4" s="9"/>
      <c r="K4" s="9"/>
      <c r="L4" s="9"/>
      <c r="M4" s="9"/>
      <c r="N4" s="9"/>
    </row>
    <row r="5" spans="1:14" s="1" customFormat="1" ht="15" customHeight="1" thickBot="1">
      <c r="A5" s="12"/>
      <c r="B5" s="12"/>
      <c r="C5" s="12"/>
      <c r="D5" s="12"/>
      <c r="E5" s="12"/>
      <c r="F5" s="12"/>
      <c r="G5" s="12"/>
      <c r="H5" s="6" t="s">
        <v>392</v>
      </c>
      <c r="I5" s="9"/>
      <c r="J5" s="9"/>
      <c r="K5" s="9"/>
      <c r="L5" s="9"/>
      <c r="M5" s="9"/>
      <c r="N5" s="9"/>
    </row>
    <row r="6" spans="1:9" s="1" customFormat="1" ht="46.5" thickTop="1">
      <c r="A6" s="54" t="s">
        <v>427</v>
      </c>
      <c r="B6" s="55" t="s">
        <v>347</v>
      </c>
      <c r="C6" s="55" t="s">
        <v>214</v>
      </c>
      <c r="D6" s="55" t="s">
        <v>215</v>
      </c>
      <c r="E6" s="55" t="s">
        <v>216</v>
      </c>
      <c r="F6" s="55" t="s">
        <v>217</v>
      </c>
      <c r="G6" s="55" t="s">
        <v>509</v>
      </c>
      <c r="H6" s="56" t="s">
        <v>508</v>
      </c>
      <c r="I6" s="9"/>
    </row>
    <row r="7" spans="1:9" s="1" customFormat="1" ht="15" customHeight="1" thickBot="1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4">
        <v>8</v>
      </c>
      <c r="I7" s="9"/>
    </row>
    <row r="8" spans="1:9" s="1" customFormat="1" ht="23.25" thickTop="1">
      <c r="A8" s="152" t="s">
        <v>315</v>
      </c>
      <c r="B8" s="153" t="s">
        <v>218</v>
      </c>
      <c r="C8" s="154">
        <v>3547</v>
      </c>
      <c r="D8" s="154">
        <v>1305488</v>
      </c>
      <c r="E8" s="154">
        <v>29475</v>
      </c>
      <c r="F8" s="154">
        <v>8883</v>
      </c>
      <c r="G8" s="154">
        <v>451079</v>
      </c>
      <c r="H8" s="155">
        <v>1798472</v>
      </c>
      <c r="I8" s="9"/>
    </row>
    <row r="9" spans="1:9" s="1" customFormat="1" ht="15" customHeight="1">
      <c r="A9" s="156" t="s">
        <v>313</v>
      </c>
      <c r="B9" s="157" t="s">
        <v>219</v>
      </c>
      <c r="C9" s="158"/>
      <c r="D9" s="158"/>
      <c r="E9" s="158"/>
      <c r="F9" s="158"/>
      <c r="G9" s="158"/>
      <c r="H9" s="159"/>
      <c r="I9" s="9"/>
    </row>
    <row r="10" spans="1:9" s="1" customFormat="1" ht="15" customHeight="1">
      <c r="A10" s="44" t="s">
        <v>316</v>
      </c>
      <c r="B10" s="45" t="s">
        <v>220</v>
      </c>
      <c r="C10" s="46">
        <v>1920</v>
      </c>
      <c r="D10" s="46">
        <v>20824</v>
      </c>
      <c r="E10" s="46">
        <v>7844</v>
      </c>
      <c r="F10" s="46">
        <v>2540</v>
      </c>
      <c r="G10" s="46">
        <v>0</v>
      </c>
      <c r="H10" s="76">
        <v>33128</v>
      </c>
      <c r="I10" s="9"/>
    </row>
    <row r="11" spans="1:9" s="1" customFormat="1" ht="15" customHeight="1">
      <c r="A11" s="44" t="s">
        <v>317</v>
      </c>
      <c r="B11" s="45" t="s">
        <v>221</v>
      </c>
      <c r="C11" s="46">
        <v>0</v>
      </c>
      <c r="D11" s="46">
        <v>875</v>
      </c>
      <c r="E11" s="46">
        <v>0</v>
      </c>
      <c r="F11" s="46">
        <v>0</v>
      </c>
      <c r="G11" s="46">
        <v>0</v>
      </c>
      <c r="H11" s="76">
        <v>875</v>
      </c>
      <c r="I11" s="9"/>
    </row>
    <row r="12" spans="1:9" s="1" customFormat="1" ht="22.5">
      <c r="A12" s="44" t="s">
        <v>318</v>
      </c>
      <c r="B12" s="45" t="s">
        <v>222</v>
      </c>
      <c r="C12" s="46">
        <v>429</v>
      </c>
      <c r="D12" s="46">
        <v>811</v>
      </c>
      <c r="E12" s="46">
        <v>2309</v>
      </c>
      <c r="F12" s="46">
        <v>686</v>
      </c>
      <c r="G12" s="46">
        <v>0</v>
      </c>
      <c r="H12" s="76">
        <v>4235</v>
      </c>
      <c r="I12" s="9"/>
    </row>
    <row r="13" spans="1:9" s="1" customFormat="1" ht="22.5">
      <c r="A13" s="57" t="s">
        <v>319</v>
      </c>
      <c r="B13" s="58" t="s">
        <v>223</v>
      </c>
      <c r="C13" s="59">
        <v>2349</v>
      </c>
      <c r="D13" s="59">
        <v>22510</v>
      </c>
      <c r="E13" s="59">
        <v>10153</v>
      </c>
      <c r="F13" s="59">
        <v>3226</v>
      </c>
      <c r="G13" s="59">
        <v>0</v>
      </c>
      <c r="H13" s="148">
        <v>38238</v>
      </c>
      <c r="I13" s="9"/>
    </row>
    <row r="14" spans="1:9" s="1" customFormat="1" ht="22.5">
      <c r="A14" s="44" t="s">
        <v>320</v>
      </c>
      <c r="B14" s="45" t="s">
        <v>224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76">
        <v>0</v>
      </c>
      <c r="I14" s="9"/>
    </row>
    <row r="15" spans="1:9" s="1" customFormat="1" ht="15" customHeight="1">
      <c r="A15" s="44" t="s">
        <v>321</v>
      </c>
      <c r="B15" s="45" t="s">
        <v>225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76">
        <v>0</v>
      </c>
      <c r="I15" s="9"/>
    </row>
    <row r="16" spans="1:9" s="1" customFormat="1" ht="15" customHeight="1">
      <c r="A16" s="44" t="s">
        <v>322</v>
      </c>
      <c r="B16" s="45" t="s">
        <v>226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76">
        <v>0</v>
      </c>
      <c r="I16" s="9"/>
    </row>
    <row r="17" spans="1:9" s="1" customFormat="1" ht="15" customHeight="1">
      <c r="A17" s="44" t="s">
        <v>323</v>
      </c>
      <c r="B17" s="45" t="s">
        <v>227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76">
        <v>0</v>
      </c>
      <c r="I17" s="9"/>
    </row>
    <row r="18" spans="1:9" s="1" customFormat="1" ht="15" customHeight="1">
      <c r="A18" s="44" t="s">
        <v>324</v>
      </c>
      <c r="B18" s="45" t="s">
        <v>228</v>
      </c>
      <c r="C18" s="46">
        <v>0</v>
      </c>
      <c r="D18" s="46">
        <v>3563</v>
      </c>
      <c r="E18" s="46">
        <v>2271</v>
      </c>
      <c r="F18" s="46">
        <v>2008</v>
      </c>
      <c r="G18" s="46">
        <v>0</v>
      </c>
      <c r="H18" s="76">
        <v>7842</v>
      </c>
      <c r="I18" s="9"/>
    </row>
    <row r="19" spans="1:9" s="1" customFormat="1" ht="22.5">
      <c r="A19" s="57" t="s">
        <v>349</v>
      </c>
      <c r="B19" s="58" t="s">
        <v>229</v>
      </c>
      <c r="C19" s="59">
        <v>0</v>
      </c>
      <c r="D19" s="59">
        <v>3563</v>
      </c>
      <c r="E19" s="59">
        <v>2271</v>
      </c>
      <c r="F19" s="59">
        <v>2008</v>
      </c>
      <c r="G19" s="59">
        <v>0</v>
      </c>
      <c r="H19" s="148">
        <v>7842</v>
      </c>
      <c r="I19" s="9"/>
    </row>
    <row r="20" spans="1:9" s="1" customFormat="1" ht="15" customHeight="1">
      <c r="A20" s="57" t="s">
        <v>325</v>
      </c>
      <c r="B20" s="58" t="s">
        <v>230</v>
      </c>
      <c r="C20" s="59">
        <v>2349</v>
      </c>
      <c r="D20" s="59">
        <v>26073</v>
      </c>
      <c r="E20" s="59">
        <v>12424</v>
      </c>
      <c r="F20" s="59">
        <v>5234</v>
      </c>
      <c r="G20" s="59">
        <v>0</v>
      </c>
      <c r="H20" s="148">
        <v>46080</v>
      </c>
      <c r="I20" s="9"/>
    </row>
    <row r="21" spans="1:9" s="1" customFormat="1" ht="15" customHeight="1">
      <c r="A21" s="156" t="s">
        <v>313</v>
      </c>
      <c r="B21" s="157" t="s">
        <v>231</v>
      </c>
      <c r="C21" s="158"/>
      <c r="D21" s="158"/>
      <c r="E21" s="158"/>
      <c r="F21" s="158"/>
      <c r="G21" s="158"/>
      <c r="H21" s="159"/>
      <c r="I21" s="9"/>
    </row>
    <row r="22" spans="1:9" s="1" customFormat="1" ht="15" customHeight="1">
      <c r="A22" s="44" t="s">
        <v>350</v>
      </c>
      <c r="B22" s="45" t="s">
        <v>232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76">
        <v>0</v>
      </c>
      <c r="I22" s="9"/>
    </row>
    <row r="23" spans="1:9" s="1" customFormat="1" ht="22.5">
      <c r="A23" s="44" t="s">
        <v>351</v>
      </c>
      <c r="B23" s="45" t="s">
        <v>233</v>
      </c>
      <c r="C23" s="46">
        <v>0</v>
      </c>
      <c r="D23" s="46">
        <v>483</v>
      </c>
      <c r="E23" s="46">
        <v>0</v>
      </c>
      <c r="F23" s="46">
        <v>0</v>
      </c>
      <c r="G23" s="46">
        <v>0</v>
      </c>
      <c r="H23" s="76">
        <v>483</v>
      </c>
      <c r="I23" s="9"/>
    </row>
    <row r="24" spans="1:9" s="1" customFormat="1" ht="15" customHeight="1">
      <c r="A24" s="44" t="s">
        <v>352</v>
      </c>
      <c r="B24" s="45" t="s">
        <v>234</v>
      </c>
      <c r="C24" s="46">
        <v>0</v>
      </c>
      <c r="D24" s="46">
        <v>0</v>
      </c>
      <c r="E24" s="46">
        <v>-1958</v>
      </c>
      <c r="F24" s="46">
        <v>0</v>
      </c>
      <c r="G24" s="46">
        <v>0</v>
      </c>
      <c r="H24" s="76">
        <v>-1958</v>
      </c>
      <c r="I24" s="9"/>
    </row>
    <row r="25" spans="1:9" s="1" customFormat="1" ht="15" customHeight="1">
      <c r="A25" s="44" t="s">
        <v>326</v>
      </c>
      <c r="B25" s="45" t="s">
        <v>235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76">
        <v>0</v>
      </c>
      <c r="I25" s="9"/>
    </row>
    <row r="26" spans="1:9" s="1" customFormat="1" ht="15" customHeight="1">
      <c r="A26" s="44" t="s">
        <v>353</v>
      </c>
      <c r="B26" s="45" t="s">
        <v>236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76">
        <v>0</v>
      </c>
      <c r="I26" s="9"/>
    </row>
    <row r="27" spans="1:9" s="1" customFormat="1" ht="15" customHeight="1">
      <c r="A27" s="44" t="s">
        <v>354</v>
      </c>
      <c r="B27" s="45" t="s">
        <v>237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76">
        <v>0</v>
      </c>
      <c r="I27" s="9"/>
    </row>
    <row r="28" spans="1:9" s="1" customFormat="1" ht="15" customHeight="1">
      <c r="A28" s="44" t="s">
        <v>314</v>
      </c>
      <c r="B28" s="45" t="s">
        <v>238</v>
      </c>
      <c r="C28" s="46">
        <v>0</v>
      </c>
      <c r="D28" s="46">
        <v>3563</v>
      </c>
      <c r="E28" s="46">
        <v>4279</v>
      </c>
      <c r="F28" s="46">
        <v>0</v>
      </c>
      <c r="G28" s="46">
        <v>0</v>
      </c>
      <c r="H28" s="76">
        <v>7842</v>
      </c>
      <c r="I28" s="9"/>
    </row>
    <row r="29" spans="1:9" s="1" customFormat="1" ht="15" customHeight="1">
      <c r="A29" s="57" t="s">
        <v>355</v>
      </c>
      <c r="B29" s="58" t="s">
        <v>239</v>
      </c>
      <c r="C29" s="59">
        <v>0</v>
      </c>
      <c r="D29" s="59">
        <v>4046</v>
      </c>
      <c r="E29" s="59">
        <v>2321</v>
      </c>
      <c r="F29" s="59">
        <v>0</v>
      </c>
      <c r="G29" s="59">
        <v>0</v>
      </c>
      <c r="H29" s="148">
        <v>6367</v>
      </c>
      <c r="I29" s="9"/>
    </row>
    <row r="30" spans="1:9" s="1" customFormat="1" ht="15" customHeight="1">
      <c r="A30" s="57" t="s">
        <v>327</v>
      </c>
      <c r="B30" s="58" t="s">
        <v>240</v>
      </c>
      <c r="C30" s="59">
        <v>5896</v>
      </c>
      <c r="D30" s="59">
        <v>1327515</v>
      </c>
      <c r="E30" s="59">
        <v>39578</v>
      </c>
      <c r="F30" s="59">
        <v>14117</v>
      </c>
      <c r="G30" s="59">
        <v>451079</v>
      </c>
      <c r="H30" s="148">
        <v>1838185</v>
      </c>
      <c r="I30" s="9"/>
    </row>
    <row r="31" spans="1:9" s="1" customFormat="1" ht="15" customHeight="1">
      <c r="A31" s="57" t="s">
        <v>328</v>
      </c>
      <c r="B31" s="58" t="s">
        <v>241</v>
      </c>
      <c r="C31" s="59">
        <v>279</v>
      </c>
      <c r="D31" s="59">
        <v>144796</v>
      </c>
      <c r="E31" s="59">
        <v>26175</v>
      </c>
      <c r="F31" s="59">
        <v>6689</v>
      </c>
      <c r="G31" s="59">
        <v>128233</v>
      </c>
      <c r="H31" s="148">
        <v>306172</v>
      </c>
      <c r="I31" s="9"/>
    </row>
    <row r="32" spans="1:9" s="1" customFormat="1" ht="15" customHeight="1">
      <c r="A32" s="44" t="s">
        <v>329</v>
      </c>
      <c r="B32" s="45" t="s">
        <v>242</v>
      </c>
      <c r="C32" s="46">
        <v>1749</v>
      </c>
      <c r="D32" s="46">
        <v>14243</v>
      </c>
      <c r="E32" s="46">
        <v>2563</v>
      </c>
      <c r="F32" s="46">
        <v>1594</v>
      </c>
      <c r="G32" s="46">
        <v>13234</v>
      </c>
      <c r="H32" s="76">
        <v>33383</v>
      </c>
      <c r="I32" s="9"/>
    </row>
    <row r="33" spans="1:9" s="1" customFormat="1" ht="15" customHeight="1">
      <c r="A33" s="44" t="s">
        <v>330</v>
      </c>
      <c r="B33" s="45" t="s">
        <v>243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76">
        <v>0</v>
      </c>
      <c r="I33" s="9"/>
    </row>
    <row r="34" spans="1:9" s="1" customFormat="1" ht="22.5">
      <c r="A34" s="57" t="s">
        <v>356</v>
      </c>
      <c r="B34" s="58" t="s">
        <v>244</v>
      </c>
      <c r="C34" s="59">
        <v>2028</v>
      </c>
      <c r="D34" s="59">
        <v>159039</v>
      </c>
      <c r="E34" s="59">
        <v>28738</v>
      </c>
      <c r="F34" s="59">
        <v>8283</v>
      </c>
      <c r="G34" s="59">
        <v>141467</v>
      </c>
      <c r="H34" s="148">
        <v>339555</v>
      </c>
      <c r="I34" s="9"/>
    </row>
    <row r="35" spans="1:9" s="1" customFormat="1" ht="15" customHeight="1">
      <c r="A35" s="57" t="s">
        <v>357</v>
      </c>
      <c r="B35" s="58" t="s">
        <v>245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148">
        <v>0</v>
      </c>
      <c r="I35" s="9"/>
    </row>
    <row r="36" spans="1:9" s="1" customFormat="1" ht="15" customHeight="1">
      <c r="A36" s="44" t="s">
        <v>341</v>
      </c>
      <c r="B36" s="45" t="s">
        <v>242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76">
        <v>0</v>
      </c>
      <c r="I36" s="9"/>
    </row>
    <row r="37" spans="1:9" s="1" customFormat="1" ht="15" customHeight="1">
      <c r="A37" s="44" t="s">
        <v>358</v>
      </c>
      <c r="B37" s="45" t="s">
        <v>243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76">
        <v>0</v>
      </c>
      <c r="I37" s="9"/>
    </row>
    <row r="38" spans="1:9" s="1" customFormat="1" ht="22.5">
      <c r="A38" s="44" t="s">
        <v>331</v>
      </c>
      <c r="B38" s="45" t="s">
        <v>246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76">
        <v>0</v>
      </c>
      <c r="I38" s="9"/>
    </row>
    <row r="39" spans="1:9" s="1" customFormat="1" ht="22.5">
      <c r="A39" s="57" t="s">
        <v>342</v>
      </c>
      <c r="B39" s="58" t="s">
        <v>247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148">
        <v>0</v>
      </c>
      <c r="I39" s="9"/>
    </row>
    <row r="40" spans="1:9" s="1" customFormat="1" ht="15" customHeight="1">
      <c r="A40" s="57" t="s">
        <v>359</v>
      </c>
      <c r="B40" s="58" t="s">
        <v>248</v>
      </c>
      <c r="C40" s="59">
        <v>2028</v>
      </c>
      <c r="D40" s="59">
        <v>159039</v>
      </c>
      <c r="E40" s="59">
        <v>28738</v>
      </c>
      <c r="F40" s="59">
        <v>8283</v>
      </c>
      <c r="G40" s="59">
        <v>141467</v>
      </c>
      <c r="H40" s="148">
        <v>339555</v>
      </c>
      <c r="I40" s="9"/>
    </row>
    <row r="41" spans="1:9" s="1" customFormat="1" ht="15" customHeight="1">
      <c r="A41" s="57" t="s">
        <v>343</v>
      </c>
      <c r="B41" s="58" t="s">
        <v>249</v>
      </c>
      <c r="C41" s="59">
        <v>3868</v>
      </c>
      <c r="D41" s="59">
        <v>1168476</v>
      </c>
      <c r="E41" s="59">
        <v>10840</v>
      </c>
      <c r="F41" s="59">
        <v>5834</v>
      </c>
      <c r="G41" s="59">
        <v>309612</v>
      </c>
      <c r="H41" s="148">
        <v>1498630</v>
      </c>
      <c r="I41" s="9"/>
    </row>
    <row r="42" spans="1:9" s="1" customFormat="1" ht="15" customHeight="1" thickBot="1">
      <c r="A42" s="48" t="s">
        <v>332</v>
      </c>
      <c r="B42" s="49" t="s">
        <v>250</v>
      </c>
      <c r="C42" s="50">
        <v>0</v>
      </c>
      <c r="D42" s="50">
        <v>0</v>
      </c>
      <c r="E42" s="50">
        <v>24789</v>
      </c>
      <c r="F42" s="50">
        <v>6320</v>
      </c>
      <c r="G42" s="50">
        <v>8724</v>
      </c>
      <c r="H42" s="77">
        <v>39833</v>
      </c>
      <c r="I42" s="9"/>
    </row>
    <row r="43" ht="13.5" thickTop="1"/>
  </sheetData>
  <sheetProtection/>
  <mergeCells count="1">
    <mergeCell ref="A4:H4"/>
  </mergeCells>
  <printOptions/>
  <pageMargins left="0.75" right="0.75" top="1" bottom="1" header="0.5" footer="0.5"/>
  <pageSetup horizontalDpi="300" verticalDpi="3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304" customWidth="1"/>
    <col min="2" max="2" width="20.7109375" style="313" customWidth="1"/>
    <col min="3" max="6" width="14.7109375" style="313" customWidth="1"/>
    <col min="7" max="16384" width="9.140625" style="304" customWidth="1"/>
  </cols>
  <sheetData>
    <row r="1" spans="2:7" ht="15" customHeight="1">
      <c r="B1" s="5"/>
      <c r="C1" s="5"/>
      <c r="D1" s="5"/>
      <c r="E1" s="5"/>
      <c r="F1" s="6" t="s">
        <v>765</v>
      </c>
      <c r="G1" s="5"/>
    </row>
    <row r="2" spans="2:7" ht="15" customHeight="1">
      <c r="B2" s="5"/>
      <c r="C2" s="5"/>
      <c r="D2" s="5"/>
      <c r="E2" s="5"/>
      <c r="F2" s="6" t="str">
        <f>'1.a sz. melléklet'!F2</f>
        <v>a 3/2014. (V.13.) önkormányzati rendelethez</v>
      </c>
      <c r="G2" s="5"/>
    </row>
    <row r="3" ht="15" customHeight="1"/>
    <row r="4" spans="1:6" ht="15" customHeight="1">
      <c r="A4" s="541" t="s">
        <v>717</v>
      </c>
      <c r="B4" s="541"/>
      <c r="C4" s="541"/>
      <c r="D4" s="541"/>
      <c r="E4" s="541"/>
      <c r="F4" s="541"/>
    </row>
    <row r="5" ht="15" customHeight="1">
      <c r="B5" s="315"/>
    </row>
    <row r="6" spans="2:6" ht="15" customHeight="1" thickBot="1">
      <c r="B6" s="315"/>
      <c r="F6" s="6" t="s">
        <v>392</v>
      </c>
    </row>
    <row r="7" spans="1:6" ht="34.5" thickTop="1">
      <c r="A7" s="557" t="s">
        <v>427</v>
      </c>
      <c r="B7" s="548" t="s">
        <v>347</v>
      </c>
      <c r="C7" s="551" t="s">
        <v>744</v>
      </c>
      <c r="D7" s="551"/>
      <c r="E7" s="336" t="s">
        <v>745</v>
      </c>
      <c r="F7" s="552" t="s">
        <v>312</v>
      </c>
    </row>
    <row r="8" spans="1:6" ht="15" customHeight="1">
      <c r="A8" s="558"/>
      <c r="B8" s="549"/>
      <c r="C8" s="320" t="s">
        <v>746</v>
      </c>
      <c r="D8" s="320" t="s">
        <v>747</v>
      </c>
      <c r="E8" s="555" t="s">
        <v>714</v>
      </c>
      <c r="F8" s="553"/>
    </row>
    <row r="9" spans="1:6" ht="15" customHeight="1">
      <c r="A9" s="559"/>
      <c r="B9" s="550"/>
      <c r="C9" s="330" t="s">
        <v>748</v>
      </c>
      <c r="D9" s="330" t="s">
        <v>749</v>
      </c>
      <c r="E9" s="556"/>
      <c r="F9" s="554"/>
    </row>
    <row r="10" spans="1:6" ht="15" customHeight="1" thickBot="1">
      <c r="A10" s="338">
        <v>1</v>
      </c>
      <c r="B10" s="339">
        <v>2</v>
      </c>
      <c r="C10" s="321">
        <v>3</v>
      </c>
      <c r="D10" s="321">
        <v>4</v>
      </c>
      <c r="E10" s="321">
        <v>5</v>
      </c>
      <c r="F10" s="340">
        <v>6</v>
      </c>
    </row>
    <row r="11" spans="1:6" ht="15" customHeight="1" thickTop="1">
      <c r="A11" s="68" t="s">
        <v>315</v>
      </c>
      <c r="B11" s="331" t="s">
        <v>750</v>
      </c>
      <c r="C11" s="324">
        <v>556078</v>
      </c>
      <c r="D11" s="324">
        <v>64953</v>
      </c>
      <c r="E11" s="324">
        <v>60453</v>
      </c>
      <c r="F11" s="337">
        <f aca="true" t="shared" si="0" ref="F11:F16">SUM(C11:E11)</f>
        <v>681484</v>
      </c>
    </row>
    <row r="12" spans="1:8" ht="15" customHeight="1">
      <c r="A12" s="44" t="s">
        <v>316</v>
      </c>
      <c r="B12" s="332" t="s">
        <v>751</v>
      </c>
      <c r="C12" s="323">
        <v>50</v>
      </c>
      <c r="D12" s="323">
        <v>18880</v>
      </c>
      <c r="E12" s="323">
        <v>45187</v>
      </c>
      <c r="F12" s="325">
        <f t="shared" si="0"/>
        <v>64117</v>
      </c>
      <c r="H12" s="322"/>
    </row>
    <row r="13" spans="1:8" ht="15" customHeight="1">
      <c r="A13" s="44" t="s">
        <v>317</v>
      </c>
      <c r="B13" s="332" t="s">
        <v>752</v>
      </c>
      <c r="C13" s="323"/>
      <c r="D13" s="323">
        <v>145921</v>
      </c>
      <c r="E13" s="323">
        <v>85302</v>
      </c>
      <c r="F13" s="325">
        <f t="shared" si="0"/>
        <v>231223</v>
      </c>
      <c r="H13" s="322"/>
    </row>
    <row r="14" spans="1:8" ht="15" customHeight="1">
      <c r="A14" s="44" t="s">
        <v>318</v>
      </c>
      <c r="B14" s="332" t="s">
        <v>753</v>
      </c>
      <c r="C14" s="323">
        <v>11708</v>
      </c>
      <c r="D14" s="323"/>
      <c r="E14" s="323">
        <v>370</v>
      </c>
      <c r="F14" s="325">
        <f t="shared" si="0"/>
        <v>12078</v>
      </c>
      <c r="H14" s="322"/>
    </row>
    <row r="15" spans="1:8" ht="15" customHeight="1">
      <c r="A15" s="44" t="s">
        <v>319</v>
      </c>
      <c r="B15" s="332" t="s">
        <v>754</v>
      </c>
      <c r="C15" s="323"/>
      <c r="D15" s="323"/>
      <c r="E15" s="323"/>
      <c r="F15" s="325">
        <f t="shared" si="0"/>
        <v>0</v>
      </c>
      <c r="H15" s="322"/>
    </row>
    <row r="16" spans="1:8" ht="15" customHeight="1" thickBot="1">
      <c r="A16" s="48" t="s">
        <v>320</v>
      </c>
      <c r="B16" s="333" t="s">
        <v>755</v>
      </c>
      <c r="C16" s="326">
        <v>212011</v>
      </c>
      <c r="D16" s="326">
        <v>111422</v>
      </c>
      <c r="E16" s="326">
        <v>15180</v>
      </c>
      <c r="F16" s="327">
        <f t="shared" si="0"/>
        <v>338613</v>
      </c>
      <c r="H16" s="322"/>
    </row>
    <row r="17" spans="1:8" ht="15" customHeight="1" thickBot="1" thickTop="1">
      <c r="A17" s="434" t="s">
        <v>321</v>
      </c>
      <c r="B17" s="334" t="s">
        <v>312</v>
      </c>
      <c r="C17" s="328">
        <f>SUM(C11:C16)</f>
        <v>779847</v>
      </c>
      <c r="D17" s="328">
        <f>SUM(D11:D16)</f>
        <v>341176</v>
      </c>
      <c r="E17" s="328">
        <f>SUM(E11:E16)</f>
        <v>206492</v>
      </c>
      <c r="F17" s="329">
        <f>SUM(F11:F16)</f>
        <v>1327515</v>
      </c>
      <c r="H17" s="322"/>
    </row>
    <row r="18" spans="1:8" ht="15" customHeight="1" thickTop="1">
      <c r="A18" s="335"/>
      <c r="B18" s="316"/>
      <c r="C18" s="317"/>
      <c r="D18" s="317"/>
      <c r="E18" s="317"/>
      <c r="F18" s="318"/>
      <c r="H18" s="322"/>
    </row>
    <row r="19" ht="15" customHeight="1"/>
    <row r="20" spans="1:6" ht="15" customHeight="1">
      <c r="A20" s="547" t="s">
        <v>51</v>
      </c>
      <c r="B20" s="547"/>
      <c r="C20" s="547"/>
      <c r="D20" s="547"/>
      <c r="E20" s="547"/>
      <c r="F20" s="547"/>
    </row>
    <row r="21" spans="1:6" ht="15" customHeight="1">
      <c r="A21" s="547" t="s">
        <v>715</v>
      </c>
      <c r="B21" s="547"/>
      <c r="C21" s="547"/>
      <c r="D21" s="547"/>
      <c r="E21" s="547"/>
      <c r="F21" s="547"/>
    </row>
    <row r="22" ht="15" customHeight="1"/>
    <row r="23" ht="15" customHeight="1"/>
  </sheetData>
  <sheetProtection/>
  <mergeCells count="8">
    <mergeCell ref="A4:F4"/>
    <mergeCell ref="A20:F20"/>
    <mergeCell ref="A21:F21"/>
    <mergeCell ref="B7:B9"/>
    <mergeCell ref="C7:D7"/>
    <mergeCell ref="F7:F9"/>
    <mergeCell ref="E8:E9"/>
    <mergeCell ref="A7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24"/>
  <sheetViews>
    <sheetView workbookViewId="0" topLeftCell="A25">
      <selection activeCell="J20" sqref="J20"/>
    </sheetView>
  </sheetViews>
  <sheetFormatPr defaultColWidth="9.140625" defaultRowHeight="12.75"/>
  <cols>
    <col min="1" max="1" width="4.7109375" style="10" customWidth="1"/>
    <col min="2" max="2" width="45.7109375" style="10" customWidth="1"/>
    <col min="3" max="10" width="10.7109375" style="10" customWidth="1"/>
    <col min="11" max="42" width="19.140625" style="10" customWidth="1"/>
  </cols>
  <sheetData>
    <row r="1" spans="1:46" s="3" customFormat="1" ht="15" customHeight="1">
      <c r="A1" s="36"/>
      <c r="B1" s="36"/>
      <c r="C1" s="36"/>
      <c r="D1" s="36"/>
      <c r="E1" s="36"/>
      <c r="F1" s="36"/>
      <c r="G1" s="5"/>
      <c r="H1" s="5"/>
      <c r="I1" s="5"/>
      <c r="J1" s="6" t="s">
        <v>766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</row>
    <row r="2" spans="1:46" s="3" customFormat="1" ht="15" customHeight="1">
      <c r="A2" s="36"/>
      <c r="B2" s="36"/>
      <c r="C2" s="36"/>
      <c r="D2" s="36"/>
      <c r="E2" s="36"/>
      <c r="F2" s="36"/>
      <c r="G2" s="5"/>
      <c r="H2" s="5"/>
      <c r="I2" s="5"/>
      <c r="J2" s="6" t="str">
        <f>'1.a sz. melléklet'!F2</f>
        <v>a 3/2014. (V.13.) önkormányzati rendelethez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 s="3" customFormat="1" ht="15" customHeight="1">
      <c r="A3" s="36"/>
      <c r="B3" s="36"/>
      <c r="C3" s="36"/>
      <c r="D3" s="36"/>
      <c r="E3" s="36"/>
      <c r="F3" s="36"/>
      <c r="G3" s="9"/>
      <c r="H3" s="9"/>
      <c r="I3" s="9"/>
      <c r="J3" s="9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</row>
    <row r="4" spans="1:46" s="3" customFormat="1" ht="15" customHeight="1">
      <c r="A4" s="560" t="s">
        <v>340</v>
      </c>
      <c r="B4" s="560"/>
      <c r="C4" s="560"/>
      <c r="D4" s="560"/>
      <c r="E4" s="560"/>
      <c r="F4" s="560"/>
      <c r="G4" s="560"/>
      <c r="H4" s="560"/>
      <c r="I4" s="560"/>
      <c r="J4" s="56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62"/>
    </row>
    <row r="5" spans="1:46" s="3" customFormat="1" ht="15" customHeight="1" thickBot="1">
      <c r="A5" s="36"/>
      <c r="B5" s="36"/>
      <c r="C5" s="36"/>
      <c r="D5" s="36"/>
      <c r="E5" s="36"/>
      <c r="F5" s="36"/>
      <c r="G5" s="12"/>
      <c r="H5" s="12"/>
      <c r="I5" s="12"/>
      <c r="J5" s="6" t="s">
        <v>532</v>
      </c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10" ht="13.5" thickTop="1">
      <c r="A6" s="567" t="s">
        <v>427</v>
      </c>
      <c r="B6" s="570" t="s">
        <v>510</v>
      </c>
      <c r="C6" s="561" t="s">
        <v>514</v>
      </c>
      <c r="D6" s="561"/>
      <c r="E6" s="561" t="s">
        <v>527</v>
      </c>
      <c r="F6" s="561"/>
      <c r="G6" s="561" t="s">
        <v>528</v>
      </c>
      <c r="H6" s="561"/>
      <c r="I6" s="563" t="s">
        <v>529</v>
      </c>
      <c r="J6" s="564"/>
    </row>
    <row r="7" spans="1:10" ht="16.5" customHeight="1">
      <c r="A7" s="568"/>
      <c r="B7" s="571"/>
      <c r="C7" s="562"/>
      <c r="D7" s="562"/>
      <c r="E7" s="562"/>
      <c r="F7" s="562"/>
      <c r="G7" s="562"/>
      <c r="H7" s="562"/>
      <c r="I7" s="565"/>
      <c r="J7" s="566"/>
    </row>
    <row r="8" spans="1:10" ht="22.5" customHeight="1">
      <c r="A8" s="568"/>
      <c r="B8" s="571"/>
      <c r="C8" s="562"/>
      <c r="D8" s="562"/>
      <c r="E8" s="562"/>
      <c r="F8" s="562"/>
      <c r="G8" s="562"/>
      <c r="H8" s="562"/>
      <c r="I8" s="565"/>
      <c r="J8" s="566"/>
    </row>
    <row r="9" spans="1:10" ht="13.5" thickBot="1">
      <c r="A9" s="569"/>
      <c r="B9" s="572"/>
      <c r="C9" s="178" t="s">
        <v>511</v>
      </c>
      <c r="D9" s="178" t="s">
        <v>515</v>
      </c>
      <c r="E9" s="178" t="s">
        <v>511</v>
      </c>
      <c r="F9" s="178" t="s">
        <v>512</v>
      </c>
      <c r="G9" s="178" t="s">
        <v>511</v>
      </c>
      <c r="H9" s="178" t="s">
        <v>512</v>
      </c>
      <c r="I9" s="178" t="s">
        <v>511</v>
      </c>
      <c r="J9" s="179" t="s">
        <v>512</v>
      </c>
    </row>
    <row r="10" spans="1:10" ht="34.5" thickTop="1">
      <c r="A10" s="182" t="s">
        <v>315</v>
      </c>
      <c r="B10" s="183" t="s">
        <v>513</v>
      </c>
      <c r="C10" s="184">
        <v>1.88</v>
      </c>
      <c r="D10" s="185">
        <v>8610400</v>
      </c>
      <c r="E10" s="186"/>
      <c r="F10" s="187"/>
      <c r="G10" s="188"/>
      <c r="H10" s="188">
        <f>D10+F10</f>
        <v>8610400</v>
      </c>
      <c r="I10" s="187"/>
      <c r="J10" s="189"/>
    </row>
    <row r="11" spans="1:10" ht="34.5">
      <c r="A11" s="65" t="s">
        <v>316</v>
      </c>
      <c r="B11" s="190" t="s">
        <v>516</v>
      </c>
      <c r="C11" s="163"/>
      <c r="D11" s="166"/>
      <c r="E11" s="164">
        <v>2.08</v>
      </c>
      <c r="F11" s="67">
        <v>9529268</v>
      </c>
      <c r="G11" s="166"/>
      <c r="H11" s="166">
        <f aca="true" t="shared" si="0" ref="H11:H24">D11+F11</f>
        <v>9529268</v>
      </c>
      <c r="I11" s="165"/>
      <c r="J11" s="167"/>
    </row>
    <row r="12" spans="1:10" ht="15" customHeight="1">
      <c r="A12" s="44" t="s">
        <v>317</v>
      </c>
      <c r="B12" s="181" t="s">
        <v>517</v>
      </c>
      <c r="C12" s="168"/>
      <c r="D12" s="46">
        <v>8610400</v>
      </c>
      <c r="E12" s="169"/>
      <c r="F12" s="46">
        <v>612578</v>
      </c>
      <c r="G12" s="170"/>
      <c r="H12" s="170">
        <f t="shared" si="0"/>
        <v>9222978</v>
      </c>
      <c r="I12" s="171"/>
      <c r="J12" s="172"/>
    </row>
    <row r="13" spans="1:26" ht="22.5">
      <c r="A13" s="68" t="s">
        <v>318</v>
      </c>
      <c r="B13" s="181" t="s">
        <v>518</v>
      </c>
      <c r="C13" s="168"/>
      <c r="D13" s="46">
        <v>5881074</v>
      </c>
      <c r="E13" s="169"/>
      <c r="F13" s="171"/>
      <c r="G13" s="170"/>
      <c r="H13" s="170">
        <f t="shared" si="0"/>
        <v>5881074</v>
      </c>
      <c r="I13" s="170"/>
      <c r="J13" s="172"/>
      <c r="Z13" s="161"/>
    </row>
    <row r="14" spans="1:10" ht="15" customHeight="1">
      <c r="A14" s="44" t="s">
        <v>319</v>
      </c>
      <c r="B14" s="181" t="s">
        <v>519</v>
      </c>
      <c r="C14" s="168"/>
      <c r="D14" s="46">
        <v>2419425</v>
      </c>
      <c r="E14" s="169"/>
      <c r="F14" s="171"/>
      <c r="G14" s="170"/>
      <c r="H14" s="170">
        <f t="shared" si="0"/>
        <v>2419425</v>
      </c>
      <c r="I14" s="171"/>
      <c r="J14" s="172"/>
    </row>
    <row r="15" spans="1:10" ht="15" customHeight="1">
      <c r="A15" s="57" t="s">
        <v>320</v>
      </c>
      <c r="B15" s="191" t="s">
        <v>588</v>
      </c>
      <c r="C15" s="192"/>
      <c r="D15" s="193">
        <f>D12+D13-D14</f>
        <v>12072049</v>
      </c>
      <c r="E15" s="194"/>
      <c r="F15" s="193">
        <f>F12+F13-F14</f>
        <v>612578</v>
      </c>
      <c r="G15" s="193"/>
      <c r="H15" s="193">
        <f t="shared" si="0"/>
        <v>12684627</v>
      </c>
      <c r="I15" s="195"/>
      <c r="J15" s="196"/>
    </row>
    <row r="16" spans="1:10" ht="15" customHeight="1">
      <c r="A16" s="68" t="s">
        <v>321</v>
      </c>
      <c r="B16" s="181" t="s">
        <v>520</v>
      </c>
      <c r="C16" s="168"/>
      <c r="D16" s="170">
        <v>3000000</v>
      </c>
      <c r="E16" s="169"/>
      <c r="F16" s="171"/>
      <c r="G16" s="170"/>
      <c r="H16" s="170">
        <f t="shared" si="0"/>
        <v>3000000</v>
      </c>
      <c r="I16" s="170"/>
      <c r="J16" s="172"/>
    </row>
    <row r="17" spans="1:10" ht="15" customHeight="1">
      <c r="A17" s="44" t="s">
        <v>322</v>
      </c>
      <c r="B17" s="181" t="s">
        <v>521</v>
      </c>
      <c r="C17" s="168">
        <v>2</v>
      </c>
      <c r="D17" s="170">
        <v>5664000</v>
      </c>
      <c r="E17" s="169"/>
      <c r="F17" s="171"/>
      <c r="G17" s="170"/>
      <c r="H17" s="170">
        <f t="shared" si="0"/>
        <v>5664000</v>
      </c>
      <c r="I17" s="170"/>
      <c r="J17" s="172"/>
    </row>
    <row r="18" spans="1:10" ht="22.5">
      <c r="A18" s="44" t="s">
        <v>323</v>
      </c>
      <c r="B18" s="181" t="s">
        <v>522</v>
      </c>
      <c r="C18" s="168">
        <v>1</v>
      </c>
      <c r="D18" s="170">
        <v>1632000</v>
      </c>
      <c r="E18" s="169"/>
      <c r="F18" s="171"/>
      <c r="G18" s="170"/>
      <c r="H18" s="170">
        <f t="shared" si="0"/>
        <v>1632000</v>
      </c>
      <c r="I18" s="170"/>
      <c r="J18" s="172"/>
    </row>
    <row r="19" spans="1:10" ht="34.5">
      <c r="A19" s="68" t="s">
        <v>324</v>
      </c>
      <c r="B19" s="181" t="s">
        <v>531</v>
      </c>
      <c r="C19" s="168">
        <v>2</v>
      </c>
      <c r="D19" s="170">
        <v>526200</v>
      </c>
      <c r="E19" s="169"/>
      <c r="F19" s="171"/>
      <c r="G19" s="170"/>
      <c r="H19" s="170">
        <f t="shared" si="0"/>
        <v>526200</v>
      </c>
      <c r="I19" s="170"/>
      <c r="J19" s="172"/>
    </row>
    <row r="20" spans="1:10" ht="14.25" customHeight="1">
      <c r="A20" s="44" t="s">
        <v>349</v>
      </c>
      <c r="B20" s="181" t="s">
        <v>530</v>
      </c>
      <c r="C20" s="168">
        <v>17</v>
      </c>
      <c r="D20" s="170">
        <v>918000</v>
      </c>
      <c r="E20" s="169"/>
      <c r="F20" s="171"/>
      <c r="G20" s="170"/>
      <c r="H20" s="170">
        <f t="shared" si="0"/>
        <v>918000</v>
      </c>
      <c r="I20" s="168">
        <v>4</v>
      </c>
      <c r="J20" s="172">
        <v>72000</v>
      </c>
    </row>
    <row r="21" spans="1:10" ht="15" customHeight="1">
      <c r="A21" s="44" t="s">
        <v>325</v>
      </c>
      <c r="B21" s="181" t="s">
        <v>523</v>
      </c>
      <c r="C21" s="168">
        <v>4</v>
      </c>
      <c r="D21" s="170">
        <v>408000</v>
      </c>
      <c r="E21" s="169"/>
      <c r="F21" s="171"/>
      <c r="G21" s="170"/>
      <c r="H21" s="170">
        <f t="shared" si="0"/>
        <v>408000</v>
      </c>
      <c r="I21" s="170"/>
      <c r="J21" s="172"/>
    </row>
    <row r="22" spans="1:10" ht="15" customHeight="1">
      <c r="A22" s="44" t="s">
        <v>350</v>
      </c>
      <c r="B22" s="181" t="s">
        <v>524</v>
      </c>
      <c r="C22" s="168"/>
      <c r="D22" s="46">
        <v>1125450</v>
      </c>
      <c r="E22" s="169"/>
      <c r="F22" s="171"/>
      <c r="G22" s="170"/>
      <c r="H22" s="170">
        <f t="shared" si="0"/>
        <v>1125450</v>
      </c>
      <c r="I22" s="170"/>
      <c r="J22" s="172"/>
    </row>
    <row r="23" spans="1:10" ht="45.75">
      <c r="A23" s="44" t="s">
        <v>351</v>
      </c>
      <c r="B23" s="181" t="s">
        <v>525</v>
      </c>
      <c r="C23" s="160">
        <v>0.1412</v>
      </c>
      <c r="D23" s="46">
        <v>278870</v>
      </c>
      <c r="E23" s="169"/>
      <c r="F23" s="171"/>
      <c r="G23" s="170"/>
      <c r="H23" s="170">
        <f t="shared" si="0"/>
        <v>278870</v>
      </c>
      <c r="I23" s="170"/>
      <c r="J23" s="172"/>
    </row>
    <row r="24" spans="1:10" ht="23.25" thickBot="1">
      <c r="A24" s="48" t="s">
        <v>352</v>
      </c>
      <c r="B24" s="198" t="s">
        <v>526</v>
      </c>
      <c r="C24" s="173"/>
      <c r="D24" s="174">
        <v>804840</v>
      </c>
      <c r="E24" s="175"/>
      <c r="F24" s="176"/>
      <c r="G24" s="174"/>
      <c r="H24" s="174">
        <f t="shared" si="0"/>
        <v>804840</v>
      </c>
      <c r="I24" s="174"/>
      <c r="J24" s="177"/>
    </row>
    <row r="25" ht="13.5" thickTop="1"/>
  </sheetData>
  <sheetProtection/>
  <mergeCells count="7">
    <mergeCell ref="A4:J4"/>
    <mergeCell ref="E6:F8"/>
    <mergeCell ref="G6:H8"/>
    <mergeCell ref="I6:J8"/>
    <mergeCell ref="C6:D8"/>
    <mergeCell ref="A6:A9"/>
    <mergeCell ref="B6:B9"/>
  </mergeCells>
  <printOptions/>
  <pageMargins left="0.75" right="0.75" top="1" bottom="1" header="0.5" footer="0.5"/>
  <pageSetup horizontalDpi="300" verticalDpi="300" orientation="landscape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140625" style="10" customWidth="1"/>
    <col min="2" max="2" width="45.7109375" style="10" customWidth="1"/>
    <col min="3" max="6" width="16.7109375" style="10" customWidth="1"/>
  </cols>
  <sheetData>
    <row r="1" spans="1:6" ht="15" customHeight="1">
      <c r="A1" s="36"/>
      <c r="B1" s="36"/>
      <c r="C1" s="5"/>
      <c r="D1" s="5"/>
      <c r="E1" s="5"/>
      <c r="F1" s="6" t="s">
        <v>767</v>
      </c>
    </row>
    <row r="2" spans="1:6" ht="15" customHeight="1">
      <c r="A2" s="36"/>
      <c r="B2" s="36"/>
      <c r="C2" s="5"/>
      <c r="D2" s="5"/>
      <c r="E2" s="5"/>
      <c r="F2" s="6" t="str">
        <f>'1.a sz. melléklet'!F2</f>
        <v>a 3/2014. (V.13.) önkormányzati rendelethez</v>
      </c>
    </row>
    <row r="3" spans="1:6" ht="15" customHeight="1">
      <c r="A3" s="36"/>
      <c r="B3" s="36"/>
      <c r="C3" s="9"/>
      <c r="D3" s="9"/>
      <c r="E3" s="9"/>
      <c r="F3" s="9"/>
    </row>
    <row r="4" spans="1:6" ht="15" customHeight="1">
      <c r="A4" s="560" t="s">
        <v>333</v>
      </c>
      <c r="B4" s="573"/>
      <c r="C4" s="573"/>
      <c r="D4" s="573"/>
      <c r="E4" s="573"/>
      <c r="F4" s="573"/>
    </row>
    <row r="5" spans="1:6" ht="15" customHeight="1" thickBot="1">
      <c r="A5" s="36"/>
      <c r="B5" s="36"/>
      <c r="C5" s="12"/>
      <c r="D5" s="12"/>
      <c r="E5" s="12"/>
      <c r="F5" s="6" t="s">
        <v>392</v>
      </c>
    </row>
    <row r="6" spans="1:6" s="3" customFormat="1" ht="69" thickTop="1">
      <c r="A6" s="54" t="s">
        <v>427</v>
      </c>
      <c r="B6" s="55" t="s">
        <v>347</v>
      </c>
      <c r="C6" s="55" t="s">
        <v>193</v>
      </c>
      <c r="D6" s="55" t="s">
        <v>194</v>
      </c>
      <c r="E6" s="55" t="s">
        <v>195</v>
      </c>
      <c r="F6" s="56" t="s">
        <v>196</v>
      </c>
    </row>
    <row r="7" spans="1:6" s="3" customFormat="1" ht="15" customHeight="1" thickBot="1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4">
        <v>6</v>
      </c>
    </row>
    <row r="8" spans="1:6" ht="15" customHeight="1" thickTop="1">
      <c r="A8" s="68" t="s">
        <v>315</v>
      </c>
      <c r="B8" s="69" t="s">
        <v>197</v>
      </c>
      <c r="C8" s="70">
        <v>10447</v>
      </c>
      <c r="D8" s="70">
        <v>10447</v>
      </c>
      <c r="E8" s="70">
        <v>0</v>
      </c>
      <c r="F8" s="78">
        <v>0</v>
      </c>
    </row>
    <row r="9" spans="1:6" ht="22.5">
      <c r="A9" s="44" t="s">
        <v>316</v>
      </c>
      <c r="B9" s="45" t="s">
        <v>198</v>
      </c>
      <c r="C9" s="46">
        <v>498</v>
      </c>
      <c r="D9" s="46">
        <v>498</v>
      </c>
      <c r="E9" s="46">
        <v>0</v>
      </c>
      <c r="F9" s="76">
        <v>0</v>
      </c>
    </row>
    <row r="10" spans="1:6" ht="15" customHeight="1">
      <c r="A10" s="44" t="s">
        <v>317</v>
      </c>
      <c r="B10" s="45" t="s">
        <v>199</v>
      </c>
      <c r="C10" s="46">
        <v>88</v>
      </c>
      <c r="D10" s="46">
        <v>88</v>
      </c>
      <c r="E10" s="46">
        <v>0</v>
      </c>
      <c r="F10" s="76">
        <v>0</v>
      </c>
    </row>
    <row r="11" spans="1:6" ht="15" customHeight="1">
      <c r="A11" s="44" t="s">
        <v>318</v>
      </c>
      <c r="B11" s="45" t="s">
        <v>200</v>
      </c>
      <c r="C11" s="46">
        <v>15425</v>
      </c>
      <c r="D11" s="46">
        <v>15425</v>
      </c>
      <c r="E11" s="46">
        <v>0</v>
      </c>
      <c r="F11" s="76">
        <v>0</v>
      </c>
    </row>
    <row r="12" spans="1:6" ht="15" customHeight="1">
      <c r="A12" s="44" t="s">
        <v>319</v>
      </c>
      <c r="B12" s="45" t="s">
        <v>207</v>
      </c>
      <c r="C12" s="46">
        <v>93</v>
      </c>
      <c r="D12" s="46">
        <v>93</v>
      </c>
      <c r="E12" s="46">
        <v>0</v>
      </c>
      <c r="F12" s="76">
        <v>0</v>
      </c>
    </row>
    <row r="13" spans="1:6" ht="15" customHeight="1">
      <c r="A13" s="44" t="s">
        <v>320</v>
      </c>
      <c r="B13" s="58" t="s">
        <v>533</v>
      </c>
      <c r="C13" s="59">
        <v>26550</v>
      </c>
      <c r="D13" s="59">
        <v>26550</v>
      </c>
      <c r="E13" s="59">
        <v>0</v>
      </c>
      <c r="F13" s="148">
        <v>0</v>
      </c>
    </row>
    <row r="14" spans="1:6" ht="15" customHeight="1">
      <c r="A14" s="44" t="s">
        <v>321</v>
      </c>
      <c r="B14" s="45" t="s">
        <v>283</v>
      </c>
      <c r="C14" s="46">
        <v>693</v>
      </c>
      <c r="D14" s="46">
        <v>693</v>
      </c>
      <c r="E14" s="46">
        <v>0</v>
      </c>
      <c r="F14" s="76">
        <v>0</v>
      </c>
    </row>
    <row r="15" spans="1:6" ht="15" customHeight="1">
      <c r="A15" s="44" t="s">
        <v>322</v>
      </c>
      <c r="B15" s="45" t="s">
        <v>208</v>
      </c>
      <c r="C15" s="46">
        <v>1915</v>
      </c>
      <c r="D15" s="46">
        <v>1879</v>
      </c>
      <c r="E15" s="46">
        <v>0</v>
      </c>
      <c r="F15" s="76">
        <v>-36</v>
      </c>
    </row>
    <row r="16" spans="1:6" ht="22.5">
      <c r="A16" s="44" t="s">
        <v>323</v>
      </c>
      <c r="B16" s="45" t="s">
        <v>209</v>
      </c>
      <c r="C16" s="46">
        <v>676</v>
      </c>
      <c r="D16" s="46">
        <v>676</v>
      </c>
      <c r="E16" s="46">
        <v>0</v>
      </c>
      <c r="F16" s="76">
        <v>0</v>
      </c>
    </row>
    <row r="17" spans="1:6" ht="22.5">
      <c r="A17" s="44" t="s">
        <v>324</v>
      </c>
      <c r="B17" s="45" t="s">
        <v>210</v>
      </c>
      <c r="C17" s="46">
        <v>320</v>
      </c>
      <c r="D17" s="46">
        <v>0</v>
      </c>
      <c r="E17" s="46">
        <v>320</v>
      </c>
      <c r="F17" s="76">
        <v>0</v>
      </c>
    </row>
    <row r="18" spans="1:6" ht="15" customHeight="1" thickBot="1">
      <c r="A18" s="48" t="s">
        <v>349</v>
      </c>
      <c r="B18" s="49" t="s">
        <v>211</v>
      </c>
      <c r="C18" s="50">
        <v>150</v>
      </c>
      <c r="D18" s="50">
        <v>150</v>
      </c>
      <c r="E18" s="50">
        <v>0</v>
      </c>
      <c r="F18" s="77">
        <v>0</v>
      </c>
    </row>
    <row r="19" ht="13.5" thickTop="1"/>
  </sheetData>
  <sheetProtection/>
  <mergeCells count="1">
    <mergeCell ref="A4:F4"/>
  </mergeCells>
  <printOptions/>
  <pageMargins left="0.75" right="0.75" top="1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34.7109375" style="10" customWidth="1"/>
    <col min="3" max="14" width="8.7109375" style="10" customWidth="1"/>
  </cols>
  <sheetData>
    <row r="1" spans="1:22" ht="15" customHeight="1">
      <c r="A1"/>
      <c r="B1"/>
      <c r="C1"/>
      <c r="D1"/>
      <c r="E1"/>
      <c r="F1"/>
      <c r="G1"/>
      <c r="H1"/>
      <c r="I1" s="36"/>
      <c r="J1" s="36"/>
      <c r="K1" s="5"/>
      <c r="L1" s="5"/>
      <c r="M1" s="5"/>
      <c r="N1" s="6" t="s">
        <v>768</v>
      </c>
      <c r="O1" s="10"/>
      <c r="P1" s="10"/>
      <c r="Q1" s="10"/>
      <c r="R1" s="10"/>
      <c r="S1" s="10"/>
      <c r="T1" s="10"/>
      <c r="U1" s="10"/>
      <c r="V1" s="10"/>
    </row>
    <row r="2" spans="1:22" ht="15" customHeight="1">
      <c r="A2"/>
      <c r="B2"/>
      <c r="C2"/>
      <c r="D2"/>
      <c r="E2"/>
      <c r="F2"/>
      <c r="G2"/>
      <c r="H2"/>
      <c r="I2" s="36"/>
      <c r="J2" s="36"/>
      <c r="K2" s="5"/>
      <c r="L2" s="5"/>
      <c r="M2" s="5"/>
      <c r="N2" s="6" t="str">
        <f>'1.a sz. melléklet'!F2</f>
        <v>a 3/2014. (V.13.) önkormányzati rendelethez</v>
      </c>
      <c r="O2" s="10"/>
      <c r="P2" s="10"/>
      <c r="Q2" s="10"/>
      <c r="R2" s="10"/>
      <c r="S2" s="10"/>
      <c r="T2" s="10"/>
      <c r="U2" s="10"/>
      <c r="V2" s="10"/>
    </row>
    <row r="3" spans="1:22" ht="15" customHeight="1">
      <c r="A3"/>
      <c r="B3"/>
      <c r="C3"/>
      <c r="D3"/>
      <c r="E3"/>
      <c r="F3"/>
      <c r="G3"/>
      <c r="H3"/>
      <c r="I3" s="36"/>
      <c r="J3" s="36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</row>
    <row r="4" spans="1:14" ht="15" customHeight="1">
      <c r="A4" s="560" t="s">
        <v>41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</row>
    <row r="5" spans="1:14" ht="15" customHeight="1" thickBot="1">
      <c r="A5" s="36"/>
      <c r="B5" s="36"/>
      <c r="C5" s="12"/>
      <c r="D5" s="12"/>
      <c r="E5" s="12"/>
      <c r="F5" s="6"/>
      <c r="N5" s="6" t="s">
        <v>392</v>
      </c>
    </row>
    <row r="6" spans="1:14" s="1" customFormat="1" ht="38.25" customHeight="1" thickTop="1">
      <c r="A6" s="579" t="s">
        <v>427</v>
      </c>
      <c r="B6" s="574" t="s">
        <v>347</v>
      </c>
      <c r="C6" s="574" t="s">
        <v>117</v>
      </c>
      <c r="D6" s="574" t="s">
        <v>536</v>
      </c>
      <c r="E6" s="574" t="s">
        <v>119</v>
      </c>
      <c r="F6" s="574" t="s">
        <v>534</v>
      </c>
      <c r="G6" s="574"/>
      <c r="H6" s="574" t="s">
        <v>538</v>
      </c>
      <c r="I6" s="574" t="s">
        <v>548</v>
      </c>
      <c r="J6" s="574" t="s">
        <v>535</v>
      </c>
      <c r="K6" s="574"/>
      <c r="L6" s="576" t="s">
        <v>547</v>
      </c>
      <c r="M6" s="577"/>
      <c r="N6" s="578"/>
    </row>
    <row r="7" spans="1:14" s="1" customFormat="1" ht="22.5">
      <c r="A7" s="580"/>
      <c r="B7" s="575"/>
      <c r="C7" s="575"/>
      <c r="D7" s="575"/>
      <c r="E7" s="575"/>
      <c r="F7" s="39" t="s">
        <v>539</v>
      </c>
      <c r="G7" s="220" t="s">
        <v>540</v>
      </c>
      <c r="H7" s="575"/>
      <c r="I7" s="575"/>
      <c r="J7" s="39" t="s">
        <v>539</v>
      </c>
      <c r="K7" s="220" t="s">
        <v>540</v>
      </c>
      <c r="L7" s="221" t="s">
        <v>539</v>
      </c>
      <c r="M7" s="222" t="s">
        <v>540</v>
      </c>
      <c r="N7" s="223" t="s">
        <v>546</v>
      </c>
    </row>
    <row r="8" spans="1:14" s="1" customFormat="1" ht="15" customHeight="1">
      <c r="A8" s="52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3">
        <v>13</v>
      </c>
      <c r="N8" s="218">
        <v>14</v>
      </c>
    </row>
    <row r="9" spans="1:14" s="1" customFormat="1" ht="15" customHeight="1">
      <c r="A9" s="43" t="s">
        <v>315</v>
      </c>
      <c r="B9" s="181" t="s">
        <v>101</v>
      </c>
      <c r="C9" s="205">
        <v>0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K9" s="205">
        <v>0</v>
      </c>
      <c r="L9" s="205">
        <v>0</v>
      </c>
      <c r="M9" s="205">
        <v>0</v>
      </c>
      <c r="N9" s="206">
        <v>0</v>
      </c>
    </row>
    <row r="10" spans="1:14" s="1" customFormat="1" ht="15" customHeight="1">
      <c r="A10" s="43" t="s">
        <v>316</v>
      </c>
      <c r="B10" s="181" t="s">
        <v>103</v>
      </c>
      <c r="C10" s="205">
        <v>0</v>
      </c>
      <c r="D10" s="205">
        <v>0</v>
      </c>
      <c r="E10" s="205">
        <v>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6">
        <v>0</v>
      </c>
    </row>
    <row r="11" spans="1:14" s="1" customFormat="1" ht="15" customHeight="1">
      <c r="A11" s="43" t="s">
        <v>317</v>
      </c>
      <c r="B11" s="181" t="s">
        <v>121</v>
      </c>
      <c r="C11" s="205">
        <v>10330</v>
      </c>
      <c r="D11" s="205">
        <v>706</v>
      </c>
      <c r="E11" s="205">
        <v>121640</v>
      </c>
      <c r="F11" s="205">
        <v>-380</v>
      </c>
      <c r="G11" s="205">
        <v>-2079</v>
      </c>
      <c r="H11" s="205">
        <v>130217</v>
      </c>
      <c r="I11" s="205">
        <v>-493</v>
      </c>
      <c r="J11" s="205">
        <v>3636</v>
      </c>
      <c r="K11" s="205">
        <v>114134</v>
      </c>
      <c r="L11" s="205">
        <v>7020</v>
      </c>
      <c r="M11" s="205">
        <v>4934</v>
      </c>
      <c r="N11" s="206">
        <v>11954</v>
      </c>
    </row>
    <row r="12" spans="1:14" s="1" customFormat="1" ht="15" customHeight="1">
      <c r="A12" s="43" t="s">
        <v>318</v>
      </c>
      <c r="B12" s="181" t="s">
        <v>122</v>
      </c>
      <c r="C12" s="205">
        <v>437</v>
      </c>
      <c r="D12" s="205">
        <v>0</v>
      </c>
      <c r="E12" s="205">
        <v>4262</v>
      </c>
      <c r="F12" s="205">
        <v>-95</v>
      </c>
      <c r="G12" s="205">
        <v>-43</v>
      </c>
      <c r="H12" s="205">
        <v>4561</v>
      </c>
      <c r="I12" s="205">
        <v>-35</v>
      </c>
      <c r="J12" s="205">
        <v>87</v>
      </c>
      <c r="K12" s="205">
        <v>3815</v>
      </c>
      <c r="L12" s="205">
        <v>255</v>
      </c>
      <c r="M12" s="205">
        <v>369</v>
      </c>
      <c r="N12" s="206">
        <v>624</v>
      </c>
    </row>
    <row r="13" spans="1:14" s="1" customFormat="1" ht="15" customHeight="1">
      <c r="A13" s="43" t="s">
        <v>319</v>
      </c>
      <c r="B13" s="181" t="s">
        <v>123</v>
      </c>
      <c r="C13" s="205">
        <v>7675</v>
      </c>
      <c r="D13" s="205">
        <v>0</v>
      </c>
      <c r="E13" s="205">
        <v>79679</v>
      </c>
      <c r="F13" s="205">
        <v>-285</v>
      </c>
      <c r="G13" s="205">
        <v>-2037</v>
      </c>
      <c r="H13" s="205">
        <v>85032</v>
      </c>
      <c r="I13" s="205">
        <v>-458</v>
      </c>
      <c r="J13" s="205">
        <v>3019</v>
      </c>
      <c r="K13" s="205">
        <v>72699</v>
      </c>
      <c r="L13" s="205">
        <v>4371</v>
      </c>
      <c r="M13" s="205">
        <v>4485</v>
      </c>
      <c r="N13" s="206">
        <v>8856</v>
      </c>
    </row>
    <row r="14" spans="1:14" s="1" customFormat="1" ht="15" customHeight="1">
      <c r="A14" s="43" t="s">
        <v>320</v>
      </c>
      <c r="B14" s="181" t="s">
        <v>124</v>
      </c>
      <c r="C14" s="205">
        <v>0</v>
      </c>
      <c r="D14" s="205">
        <v>0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6">
        <v>0</v>
      </c>
    </row>
    <row r="15" spans="1:14" s="1" customFormat="1" ht="15" customHeight="1">
      <c r="A15" s="43" t="s">
        <v>321</v>
      </c>
      <c r="B15" s="181" t="s">
        <v>109</v>
      </c>
      <c r="C15" s="205">
        <v>0</v>
      </c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6">
        <v>0</v>
      </c>
    </row>
    <row r="16" spans="1:14" s="1" customFormat="1" ht="15" customHeight="1" thickBot="1">
      <c r="A16" s="215" t="s">
        <v>322</v>
      </c>
      <c r="B16" s="198" t="s">
        <v>125</v>
      </c>
      <c r="C16" s="216">
        <v>0</v>
      </c>
      <c r="D16" s="216">
        <v>0</v>
      </c>
      <c r="E16" s="216"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7">
        <v>0</v>
      </c>
    </row>
    <row r="17" spans="1:14" s="1" customFormat="1" ht="24" thickBot="1" thickTop="1">
      <c r="A17" s="211" t="s">
        <v>323</v>
      </c>
      <c r="B17" s="212" t="s">
        <v>126</v>
      </c>
      <c r="C17" s="213">
        <v>10330</v>
      </c>
      <c r="D17" s="213">
        <v>706</v>
      </c>
      <c r="E17" s="213">
        <v>121640</v>
      </c>
      <c r="F17" s="213">
        <v>-380</v>
      </c>
      <c r="G17" s="213">
        <v>-2079</v>
      </c>
      <c r="H17" s="213">
        <v>130217</v>
      </c>
      <c r="I17" s="213">
        <v>-493</v>
      </c>
      <c r="J17" s="213">
        <v>3636</v>
      </c>
      <c r="K17" s="213">
        <v>114134</v>
      </c>
      <c r="L17" s="213">
        <v>7020</v>
      </c>
      <c r="M17" s="213">
        <v>4934</v>
      </c>
      <c r="N17" s="214">
        <v>11954</v>
      </c>
    </row>
    <row r="18" spans="1:14" s="1" customFormat="1" ht="13.5" thickTop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</sheetData>
  <sheetProtection/>
  <mergeCells count="11">
    <mergeCell ref="D6:D7"/>
    <mergeCell ref="E6:E7"/>
    <mergeCell ref="H6:H7"/>
    <mergeCell ref="I6:I7"/>
    <mergeCell ref="A4:N4"/>
    <mergeCell ref="L6:N6"/>
    <mergeCell ref="F6:G6"/>
    <mergeCell ref="J6:K6"/>
    <mergeCell ref="A6:A7"/>
    <mergeCell ref="B6:B7"/>
    <mergeCell ref="C6:C7"/>
  </mergeCells>
  <printOptions/>
  <pageMargins left="0.75" right="0.75" top="1" bottom="1" header="0.5" footer="0.5"/>
  <pageSetup horizontalDpi="300" verticalDpi="3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7109375" style="10" customWidth="1"/>
    <col min="2" max="2" width="34.7109375" style="10" customWidth="1"/>
    <col min="3" max="14" width="8.7109375" style="10" customWidth="1"/>
  </cols>
  <sheetData>
    <row r="1" spans="9:14" ht="15" customHeight="1">
      <c r="I1" s="36"/>
      <c r="J1" s="36"/>
      <c r="K1" s="5"/>
      <c r="L1" s="5"/>
      <c r="M1" s="5"/>
      <c r="N1" s="6" t="s">
        <v>789</v>
      </c>
    </row>
    <row r="2" spans="9:14" ht="15" customHeight="1">
      <c r="I2" s="36"/>
      <c r="J2" s="36"/>
      <c r="K2" s="5"/>
      <c r="L2" s="5"/>
      <c r="M2" s="5"/>
      <c r="N2" s="6" t="str">
        <f>'1.a sz. melléklet'!F2</f>
        <v>a 3/2014. (V.13.) önkormányzati rendelethez</v>
      </c>
    </row>
    <row r="3" spans="9:14" ht="15" customHeight="1">
      <c r="I3" s="36"/>
      <c r="J3" s="36"/>
      <c r="K3" s="9"/>
      <c r="L3" s="9"/>
      <c r="M3" s="9"/>
      <c r="N3" s="9"/>
    </row>
    <row r="4" spans="1:14" ht="15" customHeight="1">
      <c r="A4" s="560" t="s">
        <v>42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</row>
    <row r="5" spans="1:14" s="1" customFormat="1" ht="15" customHeight="1" thickBot="1">
      <c r="A5" s="36"/>
      <c r="B5" s="36"/>
      <c r="C5" s="12"/>
      <c r="D5" s="12"/>
      <c r="E5" s="12"/>
      <c r="F5" s="6"/>
      <c r="G5" s="9"/>
      <c r="H5" s="9"/>
      <c r="I5" s="9"/>
      <c r="J5" s="9"/>
      <c r="K5" s="9"/>
      <c r="L5" s="9"/>
      <c r="M5" s="9"/>
      <c r="N5" s="6" t="s">
        <v>392</v>
      </c>
    </row>
    <row r="6" spans="1:14" s="1" customFormat="1" ht="69" thickTop="1">
      <c r="A6" s="41" t="s">
        <v>427</v>
      </c>
      <c r="B6" s="42" t="s">
        <v>347</v>
      </c>
      <c r="C6" s="42" t="s">
        <v>127</v>
      </c>
      <c r="D6" s="42" t="s">
        <v>545</v>
      </c>
      <c r="E6" s="42" t="s">
        <v>544</v>
      </c>
      <c r="F6" s="574" t="s">
        <v>541</v>
      </c>
      <c r="G6" s="574"/>
      <c r="H6" s="42" t="s">
        <v>543</v>
      </c>
      <c r="I6" s="42" t="s">
        <v>120</v>
      </c>
      <c r="J6" s="574" t="s">
        <v>535</v>
      </c>
      <c r="K6" s="574"/>
      <c r="L6" s="574" t="s">
        <v>542</v>
      </c>
      <c r="M6" s="574"/>
      <c r="N6" s="581"/>
    </row>
    <row r="7" spans="1:14" s="1" customFormat="1" ht="22.5">
      <c r="A7" s="219"/>
      <c r="B7" s="220"/>
      <c r="C7" s="220"/>
      <c r="D7" s="220"/>
      <c r="E7" s="220"/>
      <c r="F7" s="220" t="s">
        <v>539</v>
      </c>
      <c r="G7" s="220" t="s">
        <v>540</v>
      </c>
      <c r="H7" s="220"/>
      <c r="I7" s="220"/>
      <c r="J7" s="220" t="s">
        <v>539</v>
      </c>
      <c r="K7" s="220" t="s">
        <v>540</v>
      </c>
      <c r="L7" s="220" t="s">
        <v>539</v>
      </c>
      <c r="M7" s="220" t="s">
        <v>540</v>
      </c>
      <c r="N7" s="228" t="s">
        <v>546</v>
      </c>
    </row>
    <row r="8" spans="1:14" s="1" customFormat="1" ht="15" customHeight="1" thickBot="1">
      <c r="A8" s="72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  <c r="N8" s="74">
        <v>14</v>
      </c>
    </row>
    <row r="9" spans="1:14" s="1" customFormat="1" ht="15" customHeight="1" thickTop="1">
      <c r="A9" s="152" t="s">
        <v>315</v>
      </c>
      <c r="B9" s="153" t="s">
        <v>549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5">
        <v>0</v>
      </c>
    </row>
    <row r="10" spans="1:14" s="1" customFormat="1" ht="15" customHeight="1">
      <c r="A10" s="57" t="s">
        <v>316</v>
      </c>
      <c r="B10" s="58" t="s">
        <v>589</v>
      </c>
      <c r="C10" s="59">
        <v>771</v>
      </c>
      <c r="D10" s="59">
        <v>-494</v>
      </c>
      <c r="E10" s="59">
        <v>86275</v>
      </c>
      <c r="F10" s="59">
        <v>0</v>
      </c>
      <c r="G10" s="59">
        <v>0</v>
      </c>
      <c r="H10" s="59">
        <v>86552</v>
      </c>
      <c r="I10" s="59">
        <v>0</v>
      </c>
      <c r="J10" s="59">
        <v>210</v>
      </c>
      <c r="K10" s="59">
        <v>85200</v>
      </c>
      <c r="L10" s="59">
        <v>67</v>
      </c>
      <c r="M10" s="59">
        <v>1075</v>
      </c>
      <c r="N10" s="148">
        <v>1142</v>
      </c>
    </row>
    <row r="11" spans="1:14" s="224" customFormat="1" ht="24">
      <c r="A11" s="61" t="s">
        <v>317</v>
      </c>
      <c r="B11" s="62" t="s">
        <v>590</v>
      </c>
      <c r="C11" s="63">
        <v>0</v>
      </c>
      <c r="D11" s="63">
        <v>0</v>
      </c>
      <c r="E11" s="63">
        <v>84864</v>
      </c>
      <c r="F11" s="63">
        <v>0</v>
      </c>
      <c r="G11" s="63">
        <v>0</v>
      </c>
      <c r="H11" s="63">
        <v>84864</v>
      </c>
      <c r="I11" s="63">
        <v>0</v>
      </c>
      <c r="J11" s="63">
        <v>0</v>
      </c>
      <c r="K11" s="63">
        <v>84475</v>
      </c>
      <c r="L11" s="63">
        <v>0</v>
      </c>
      <c r="M11" s="63">
        <v>389</v>
      </c>
      <c r="N11" s="226">
        <v>389</v>
      </c>
    </row>
    <row r="12" spans="1:14" s="110" customFormat="1" ht="12.75">
      <c r="A12" s="44" t="s">
        <v>318</v>
      </c>
      <c r="B12" s="45" t="s">
        <v>128</v>
      </c>
      <c r="C12" s="46">
        <v>0</v>
      </c>
      <c r="D12" s="46">
        <v>0</v>
      </c>
      <c r="E12" s="46">
        <v>33128</v>
      </c>
      <c r="F12" s="46">
        <v>0</v>
      </c>
      <c r="G12" s="46">
        <v>0</v>
      </c>
      <c r="H12" s="46">
        <v>33128</v>
      </c>
      <c r="I12" s="46">
        <v>0</v>
      </c>
      <c r="J12" s="46">
        <v>0</v>
      </c>
      <c r="K12" s="46">
        <v>33128</v>
      </c>
      <c r="L12" s="46">
        <v>0</v>
      </c>
      <c r="M12" s="46">
        <v>0</v>
      </c>
      <c r="N12" s="76">
        <v>0</v>
      </c>
    </row>
    <row r="13" spans="1:14" s="110" customFormat="1" ht="15" customHeight="1">
      <c r="A13" s="44" t="s">
        <v>319</v>
      </c>
      <c r="B13" s="45" t="s">
        <v>129</v>
      </c>
      <c r="C13" s="46">
        <v>0</v>
      </c>
      <c r="D13" s="46">
        <v>0</v>
      </c>
      <c r="E13" s="46">
        <v>875</v>
      </c>
      <c r="F13" s="46">
        <v>0</v>
      </c>
      <c r="G13" s="46">
        <v>0</v>
      </c>
      <c r="H13" s="46">
        <v>875</v>
      </c>
      <c r="I13" s="46">
        <v>0</v>
      </c>
      <c r="J13" s="46">
        <v>0</v>
      </c>
      <c r="K13" s="46">
        <v>875</v>
      </c>
      <c r="L13" s="46">
        <v>0</v>
      </c>
      <c r="M13" s="46">
        <v>0</v>
      </c>
      <c r="N13" s="76">
        <v>0</v>
      </c>
    </row>
    <row r="14" spans="1:14" s="110" customFormat="1" ht="15" customHeight="1">
      <c r="A14" s="44" t="s">
        <v>320</v>
      </c>
      <c r="B14" s="45" t="s">
        <v>130</v>
      </c>
      <c r="C14" s="46">
        <v>0</v>
      </c>
      <c r="D14" s="46">
        <v>0</v>
      </c>
      <c r="E14" s="46">
        <v>10237</v>
      </c>
      <c r="F14" s="46">
        <v>0</v>
      </c>
      <c r="G14" s="46">
        <v>0</v>
      </c>
      <c r="H14" s="46">
        <v>10237</v>
      </c>
      <c r="I14" s="46">
        <v>0</v>
      </c>
      <c r="J14" s="46">
        <v>0</v>
      </c>
      <c r="K14" s="46">
        <v>9863</v>
      </c>
      <c r="L14" s="46">
        <v>0</v>
      </c>
      <c r="M14" s="46">
        <v>374</v>
      </c>
      <c r="N14" s="76">
        <v>374</v>
      </c>
    </row>
    <row r="15" spans="1:14" s="110" customFormat="1" ht="15" customHeight="1">
      <c r="A15" s="44" t="s">
        <v>321</v>
      </c>
      <c r="B15" s="45" t="s">
        <v>131</v>
      </c>
      <c r="C15" s="46">
        <v>0</v>
      </c>
      <c r="D15" s="46">
        <v>0</v>
      </c>
      <c r="E15" s="46">
        <v>40624</v>
      </c>
      <c r="F15" s="46">
        <v>0</v>
      </c>
      <c r="G15" s="46">
        <v>0</v>
      </c>
      <c r="H15" s="46">
        <v>40624</v>
      </c>
      <c r="I15" s="46">
        <v>0</v>
      </c>
      <c r="J15" s="46">
        <v>0</v>
      </c>
      <c r="K15" s="46">
        <v>40609</v>
      </c>
      <c r="L15" s="46">
        <v>0</v>
      </c>
      <c r="M15" s="46">
        <v>15</v>
      </c>
      <c r="N15" s="76">
        <v>15</v>
      </c>
    </row>
    <row r="16" spans="1:14" s="225" customFormat="1" ht="15" customHeight="1">
      <c r="A16" s="61" t="s">
        <v>322</v>
      </c>
      <c r="B16" s="62" t="s">
        <v>591</v>
      </c>
      <c r="C16" s="63">
        <v>771</v>
      </c>
      <c r="D16" s="63">
        <v>-494</v>
      </c>
      <c r="E16" s="63">
        <v>1411</v>
      </c>
      <c r="F16" s="63">
        <v>0</v>
      </c>
      <c r="G16" s="63">
        <v>0</v>
      </c>
      <c r="H16" s="63">
        <v>1688</v>
      </c>
      <c r="I16" s="63">
        <v>0</v>
      </c>
      <c r="J16" s="63">
        <v>210</v>
      </c>
      <c r="K16" s="63">
        <v>725</v>
      </c>
      <c r="L16" s="63">
        <v>67</v>
      </c>
      <c r="M16" s="63">
        <v>686</v>
      </c>
      <c r="N16" s="226">
        <v>753</v>
      </c>
    </row>
    <row r="17" spans="1:14" s="1" customFormat="1" ht="15" customHeight="1">
      <c r="A17" s="44" t="s">
        <v>323</v>
      </c>
      <c r="B17" s="45" t="s">
        <v>132</v>
      </c>
      <c r="C17" s="46">
        <v>721</v>
      </c>
      <c r="D17" s="46">
        <v>-444</v>
      </c>
      <c r="E17" s="46">
        <v>1379</v>
      </c>
      <c r="F17" s="46">
        <v>0</v>
      </c>
      <c r="G17" s="46">
        <v>0</v>
      </c>
      <c r="H17" s="46">
        <v>1656</v>
      </c>
      <c r="I17" s="46">
        <v>0</v>
      </c>
      <c r="J17" s="46">
        <v>210</v>
      </c>
      <c r="K17" s="46">
        <v>725</v>
      </c>
      <c r="L17" s="46">
        <v>67</v>
      </c>
      <c r="M17" s="46">
        <v>654</v>
      </c>
      <c r="N17" s="76">
        <v>721</v>
      </c>
    </row>
    <row r="18" spans="1:14" s="1" customFormat="1" ht="15" customHeight="1" thickBot="1">
      <c r="A18" s="48" t="s">
        <v>324</v>
      </c>
      <c r="B18" s="49" t="s">
        <v>133</v>
      </c>
      <c r="C18" s="50">
        <v>50</v>
      </c>
      <c r="D18" s="50">
        <v>-50</v>
      </c>
      <c r="E18" s="50">
        <v>32</v>
      </c>
      <c r="F18" s="50">
        <v>0</v>
      </c>
      <c r="G18" s="50">
        <v>0</v>
      </c>
      <c r="H18" s="50">
        <v>32</v>
      </c>
      <c r="I18" s="50">
        <v>0</v>
      </c>
      <c r="J18" s="50">
        <v>0</v>
      </c>
      <c r="K18" s="50">
        <v>0</v>
      </c>
      <c r="L18" s="50">
        <v>0</v>
      </c>
      <c r="M18" s="50">
        <v>32</v>
      </c>
      <c r="N18" s="77">
        <v>32</v>
      </c>
    </row>
    <row r="19" spans="1:14" s="1" customFormat="1" ht="19.5" customHeight="1" thickBot="1" thickTop="1">
      <c r="A19" s="116" t="s">
        <v>349</v>
      </c>
      <c r="B19" s="117" t="s">
        <v>550</v>
      </c>
      <c r="C19" s="118">
        <v>771</v>
      </c>
      <c r="D19" s="118">
        <v>-494</v>
      </c>
      <c r="E19" s="118">
        <v>86275</v>
      </c>
      <c r="F19" s="118">
        <v>0</v>
      </c>
      <c r="G19" s="118">
        <v>0</v>
      </c>
      <c r="H19" s="118">
        <v>86552</v>
      </c>
      <c r="I19" s="118">
        <v>0</v>
      </c>
      <c r="J19" s="118">
        <v>210</v>
      </c>
      <c r="K19" s="118">
        <v>85200</v>
      </c>
      <c r="L19" s="118">
        <v>67</v>
      </c>
      <c r="M19" s="118">
        <v>1075</v>
      </c>
      <c r="N19" s="227">
        <v>1142</v>
      </c>
    </row>
    <row r="20" ht="15" customHeight="1" thickTop="1">
      <c r="A20" s="79"/>
    </row>
  </sheetData>
  <sheetProtection/>
  <mergeCells count="4">
    <mergeCell ref="A4:N4"/>
    <mergeCell ref="F6:G6"/>
    <mergeCell ref="J6:K6"/>
    <mergeCell ref="L6:N6"/>
  </mergeCells>
  <printOptions/>
  <pageMargins left="0.75" right="0.75" top="1" bottom="1" header="0.5" footer="0.5"/>
  <pageSetup horizontalDpi="300" verticalDpi="3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7109375" style="33" customWidth="1"/>
    <col min="2" max="2" width="45.7109375" style="33" customWidth="1"/>
    <col min="3" max="8" width="10.7109375" style="33" customWidth="1"/>
  </cols>
  <sheetData>
    <row r="1" spans="6:8" ht="15" customHeight="1">
      <c r="F1" s="244"/>
      <c r="G1" s="244"/>
      <c r="H1" s="245" t="s">
        <v>790</v>
      </c>
    </row>
    <row r="2" spans="6:8" ht="15" customHeight="1">
      <c r="F2" s="244"/>
      <c r="G2" s="244"/>
      <c r="H2" s="245" t="str">
        <f>'1.a sz. melléklet'!F2</f>
        <v>a 3/2014. (V.13.) önkormányzati rendelethez</v>
      </c>
    </row>
    <row r="3" spans="6:8" ht="15" customHeight="1">
      <c r="F3" s="36"/>
      <c r="G3" s="36"/>
      <c r="H3" s="36"/>
    </row>
    <row r="4" spans="1:8" ht="15" customHeight="1">
      <c r="A4" s="560" t="s">
        <v>43</v>
      </c>
      <c r="B4" s="560"/>
      <c r="C4" s="560"/>
      <c r="D4" s="560"/>
      <c r="E4" s="560"/>
      <c r="F4" s="560"/>
      <c r="G4" s="560"/>
      <c r="H4" s="560"/>
    </row>
    <row r="5" spans="1:8" ht="15" customHeight="1" thickBot="1">
      <c r="A5" s="36"/>
      <c r="B5" s="36"/>
      <c r="C5" s="246"/>
      <c r="D5" s="246"/>
      <c r="E5" s="246"/>
      <c r="F5" s="36"/>
      <c r="G5" s="36"/>
      <c r="H5" s="245" t="s">
        <v>392</v>
      </c>
    </row>
    <row r="6" spans="1:8" ht="46.5" thickTop="1">
      <c r="A6" s="199" t="s">
        <v>427</v>
      </c>
      <c r="B6" s="200" t="s">
        <v>347</v>
      </c>
      <c r="C6" s="200" t="s">
        <v>91</v>
      </c>
      <c r="D6" s="200" t="s">
        <v>92</v>
      </c>
      <c r="E6" s="200" t="s">
        <v>93</v>
      </c>
      <c r="F6" s="200" t="s">
        <v>94</v>
      </c>
      <c r="G6" s="200" t="s">
        <v>95</v>
      </c>
      <c r="H6" s="201" t="s">
        <v>96</v>
      </c>
    </row>
    <row r="7" spans="1:8" ht="15" customHeight="1" thickBot="1">
      <c r="A7" s="202">
        <v>1</v>
      </c>
      <c r="B7" s="203">
        <v>2</v>
      </c>
      <c r="C7" s="203">
        <v>3</v>
      </c>
      <c r="D7" s="203">
        <v>4</v>
      </c>
      <c r="E7" s="203">
        <v>5</v>
      </c>
      <c r="F7" s="203">
        <v>6</v>
      </c>
      <c r="G7" s="203">
        <v>7</v>
      </c>
      <c r="H7" s="204">
        <v>8</v>
      </c>
    </row>
    <row r="8" spans="1:8" s="1" customFormat="1" ht="15" customHeight="1" thickTop="1">
      <c r="A8" s="52" t="s">
        <v>315</v>
      </c>
      <c r="B8" s="180" t="s">
        <v>97</v>
      </c>
      <c r="C8" s="249">
        <v>0</v>
      </c>
      <c r="D8" s="249">
        <v>0</v>
      </c>
      <c r="E8" s="249">
        <v>0</v>
      </c>
      <c r="F8" s="249">
        <v>0</v>
      </c>
      <c r="G8" s="249">
        <v>0</v>
      </c>
      <c r="H8" s="250">
        <v>0</v>
      </c>
    </row>
    <row r="9" spans="1:8" s="1" customFormat="1" ht="15" customHeight="1">
      <c r="A9" s="43" t="s">
        <v>316</v>
      </c>
      <c r="B9" s="181" t="s">
        <v>98</v>
      </c>
      <c r="C9" s="205">
        <v>2008</v>
      </c>
      <c r="D9" s="205">
        <v>0</v>
      </c>
      <c r="E9" s="205">
        <v>0</v>
      </c>
      <c r="F9" s="205">
        <v>0</v>
      </c>
      <c r="G9" s="205">
        <v>50</v>
      </c>
      <c r="H9" s="206">
        <v>0</v>
      </c>
    </row>
    <row r="10" spans="1:8" s="1" customFormat="1" ht="15" customHeight="1">
      <c r="A10" s="43" t="s">
        <v>317</v>
      </c>
      <c r="B10" s="181" t="s">
        <v>99</v>
      </c>
      <c r="C10" s="205">
        <v>40910</v>
      </c>
      <c r="D10" s="205">
        <v>0</v>
      </c>
      <c r="E10" s="205">
        <v>0</v>
      </c>
      <c r="F10" s="205">
        <v>0</v>
      </c>
      <c r="G10" s="205">
        <v>40910</v>
      </c>
      <c r="H10" s="206">
        <v>0</v>
      </c>
    </row>
    <row r="11" spans="1:8" s="1" customFormat="1" ht="15" customHeight="1">
      <c r="A11" s="43" t="s">
        <v>318</v>
      </c>
      <c r="B11" s="181" t="s">
        <v>100</v>
      </c>
      <c r="C11" s="205">
        <v>0</v>
      </c>
      <c r="D11" s="205">
        <v>0</v>
      </c>
      <c r="E11" s="205">
        <v>0</v>
      </c>
      <c r="F11" s="205">
        <v>0</v>
      </c>
      <c r="G11" s="205">
        <v>0</v>
      </c>
      <c r="H11" s="206">
        <v>0</v>
      </c>
    </row>
    <row r="12" spans="1:8" s="1" customFormat="1" ht="15" customHeight="1">
      <c r="A12" s="43" t="s">
        <v>319</v>
      </c>
      <c r="B12" s="181" t="s">
        <v>101</v>
      </c>
      <c r="C12" s="205">
        <v>0</v>
      </c>
      <c r="D12" s="205">
        <v>0</v>
      </c>
      <c r="E12" s="205">
        <v>0</v>
      </c>
      <c r="F12" s="205">
        <v>0</v>
      </c>
      <c r="G12" s="205">
        <v>0</v>
      </c>
      <c r="H12" s="206">
        <v>0</v>
      </c>
    </row>
    <row r="13" spans="1:8" s="1" customFormat="1" ht="15" customHeight="1">
      <c r="A13" s="43" t="s">
        <v>320</v>
      </c>
      <c r="B13" s="181" t="s">
        <v>102</v>
      </c>
      <c r="C13" s="205">
        <v>0</v>
      </c>
      <c r="D13" s="205">
        <v>0</v>
      </c>
      <c r="E13" s="205">
        <v>0</v>
      </c>
      <c r="F13" s="205">
        <v>0</v>
      </c>
      <c r="G13" s="205">
        <v>0</v>
      </c>
      <c r="H13" s="206">
        <v>0</v>
      </c>
    </row>
    <row r="14" spans="1:8" s="1" customFormat="1" ht="15" customHeight="1">
      <c r="A14" s="43" t="s">
        <v>321</v>
      </c>
      <c r="B14" s="181" t="s">
        <v>103</v>
      </c>
      <c r="C14" s="205">
        <v>0</v>
      </c>
      <c r="D14" s="205">
        <v>0</v>
      </c>
      <c r="E14" s="205">
        <v>0</v>
      </c>
      <c r="F14" s="205">
        <v>0</v>
      </c>
      <c r="G14" s="205">
        <v>0</v>
      </c>
      <c r="H14" s="206">
        <v>0</v>
      </c>
    </row>
    <row r="15" spans="1:8" s="1" customFormat="1" ht="15" customHeight="1">
      <c r="A15" s="197" t="s">
        <v>322</v>
      </c>
      <c r="B15" s="191" t="s">
        <v>104</v>
      </c>
      <c r="C15" s="247">
        <v>42918</v>
      </c>
      <c r="D15" s="247">
        <v>0</v>
      </c>
      <c r="E15" s="247">
        <v>0</v>
      </c>
      <c r="F15" s="247">
        <v>0</v>
      </c>
      <c r="G15" s="247">
        <v>40960</v>
      </c>
      <c r="H15" s="248">
        <v>0</v>
      </c>
    </row>
    <row r="16" spans="1:8" s="1" customFormat="1" ht="15" customHeight="1">
      <c r="A16" s="43" t="s">
        <v>323</v>
      </c>
      <c r="B16" s="181" t="s">
        <v>105</v>
      </c>
      <c r="C16" s="205">
        <v>0</v>
      </c>
      <c r="D16" s="205">
        <v>0</v>
      </c>
      <c r="E16" s="205">
        <v>0</v>
      </c>
      <c r="F16" s="205">
        <v>0</v>
      </c>
      <c r="G16" s="205">
        <v>0</v>
      </c>
      <c r="H16" s="206">
        <v>0</v>
      </c>
    </row>
    <row r="17" spans="1:8" s="1" customFormat="1" ht="15" customHeight="1">
      <c r="A17" s="43" t="s">
        <v>324</v>
      </c>
      <c r="B17" s="181" t="s">
        <v>106</v>
      </c>
      <c r="C17" s="205">
        <v>2218</v>
      </c>
      <c r="D17" s="205">
        <v>0</v>
      </c>
      <c r="E17" s="205">
        <v>0</v>
      </c>
      <c r="F17" s="205">
        <v>0</v>
      </c>
      <c r="G17" s="205">
        <v>2474</v>
      </c>
      <c r="H17" s="206">
        <v>0</v>
      </c>
    </row>
    <row r="18" spans="1:8" s="1" customFormat="1" ht="15" customHeight="1">
      <c r="A18" s="43" t="s">
        <v>349</v>
      </c>
      <c r="B18" s="181" t="s">
        <v>107</v>
      </c>
      <c r="C18" s="205">
        <v>12480</v>
      </c>
      <c r="D18" s="205">
        <v>4368</v>
      </c>
      <c r="E18" s="205">
        <v>1535</v>
      </c>
      <c r="F18" s="205">
        <v>0</v>
      </c>
      <c r="G18" s="205">
        <v>15383</v>
      </c>
      <c r="H18" s="206">
        <v>5903</v>
      </c>
    </row>
    <row r="19" spans="1:8" s="1" customFormat="1" ht="15" customHeight="1">
      <c r="A19" s="43" t="s">
        <v>325</v>
      </c>
      <c r="B19" s="181" t="s">
        <v>108</v>
      </c>
      <c r="C19" s="205">
        <v>12480</v>
      </c>
      <c r="D19" s="205">
        <v>4368</v>
      </c>
      <c r="E19" s="205">
        <v>1535</v>
      </c>
      <c r="F19" s="205">
        <v>0</v>
      </c>
      <c r="G19" s="205">
        <v>15383</v>
      </c>
      <c r="H19" s="206">
        <v>5903</v>
      </c>
    </row>
    <row r="20" spans="1:8" s="1" customFormat="1" ht="15" customHeight="1">
      <c r="A20" s="43" t="s">
        <v>350</v>
      </c>
      <c r="B20" s="181" t="s">
        <v>109</v>
      </c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6">
        <v>0</v>
      </c>
    </row>
    <row r="21" spans="1:8" s="1" customFormat="1" ht="15" customHeight="1">
      <c r="A21" s="43" t="s">
        <v>351</v>
      </c>
      <c r="B21" s="181" t="s">
        <v>110</v>
      </c>
      <c r="C21" s="205">
        <v>0</v>
      </c>
      <c r="D21" s="205">
        <v>0</v>
      </c>
      <c r="E21" s="205">
        <v>0</v>
      </c>
      <c r="F21" s="205">
        <v>0</v>
      </c>
      <c r="G21" s="205">
        <v>0</v>
      </c>
      <c r="H21" s="206">
        <v>0</v>
      </c>
    </row>
    <row r="22" spans="1:8" s="1" customFormat="1" ht="15" customHeight="1">
      <c r="A22" s="43" t="s">
        <v>352</v>
      </c>
      <c r="B22" s="181" t="s">
        <v>111</v>
      </c>
      <c r="C22" s="205">
        <v>0</v>
      </c>
      <c r="D22" s="205">
        <v>0</v>
      </c>
      <c r="E22" s="205">
        <v>0</v>
      </c>
      <c r="F22" s="205">
        <v>0</v>
      </c>
      <c r="G22" s="205">
        <v>0</v>
      </c>
      <c r="H22" s="206">
        <v>0</v>
      </c>
    </row>
    <row r="23" spans="1:8" s="1" customFormat="1" ht="15" customHeight="1">
      <c r="A23" s="43" t="s">
        <v>326</v>
      </c>
      <c r="B23" s="181" t="s">
        <v>112</v>
      </c>
      <c r="C23" s="205">
        <v>40000</v>
      </c>
      <c r="D23" s="205">
        <v>0</v>
      </c>
      <c r="E23" s="205">
        <v>0</v>
      </c>
      <c r="F23" s="205">
        <v>0</v>
      </c>
      <c r="G23" s="205">
        <v>0</v>
      </c>
      <c r="H23" s="206">
        <v>0</v>
      </c>
    </row>
    <row r="24" spans="1:8" s="1" customFormat="1" ht="15" customHeight="1">
      <c r="A24" s="43" t="s">
        <v>353</v>
      </c>
      <c r="B24" s="181" t="s">
        <v>113</v>
      </c>
      <c r="C24" s="205">
        <v>119671</v>
      </c>
      <c r="D24" s="205">
        <v>0</v>
      </c>
      <c r="E24" s="205">
        <v>0</v>
      </c>
      <c r="F24" s="205">
        <v>0</v>
      </c>
      <c r="G24" s="205">
        <v>181125</v>
      </c>
      <c r="H24" s="206">
        <v>0</v>
      </c>
    </row>
    <row r="25" spans="1:8" s="1" customFormat="1" ht="15" customHeight="1">
      <c r="A25" s="43" t="s">
        <v>354</v>
      </c>
      <c r="B25" s="181" t="s">
        <v>114</v>
      </c>
      <c r="C25" s="205">
        <v>0</v>
      </c>
      <c r="D25" s="205">
        <v>0</v>
      </c>
      <c r="E25" s="205">
        <v>0</v>
      </c>
      <c r="F25" s="205">
        <v>0</v>
      </c>
      <c r="G25" s="205">
        <v>0</v>
      </c>
      <c r="H25" s="206">
        <v>0</v>
      </c>
    </row>
    <row r="26" spans="1:8" s="1" customFormat="1" ht="15" customHeight="1" thickBot="1">
      <c r="A26" s="207" t="s">
        <v>314</v>
      </c>
      <c r="B26" s="208" t="s">
        <v>115</v>
      </c>
      <c r="C26" s="209">
        <v>174369</v>
      </c>
      <c r="D26" s="209">
        <v>4368</v>
      </c>
      <c r="E26" s="209">
        <v>1535</v>
      </c>
      <c r="F26" s="209">
        <v>0</v>
      </c>
      <c r="G26" s="209">
        <v>198982</v>
      </c>
      <c r="H26" s="210">
        <v>5903</v>
      </c>
    </row>
    <row r="27" spans="1:8" s="1" customFormat="1" ht="19.5" customHeight="1" thickBot="1" thickTop="1">
      <c r="A27" s="116" t="s">
        <v>355</v>
      </c>
      <c r="B27" s="117" t="s">
        <v>116</v>
      </c>
      <c r="C27" s="118">
        <v>217287</v>
      </c>
      <c r="D27" s="118">
        <v>4368</v>
      </c>
      <c r="E27" s="118">
        <v>1535</v>
      </c>
      <c r="F27" s="118">
        <v>0</v>
      </c>
      <c r="G27" s="118">
        <v>239942</v>
      </c>
      <c r="H27" s="227">
        <v>5903</v>
      </c>
    </row>
    <row r="28" ht="13.5" thickTop="1"/>
  </sheetData>
  <sheetProtection/>
  <mergeCells count="1">
    <mergeCell ref="A4:H4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8.421875" style="490" customWidth="1"/>
    <col min="2" max="3" width="12.7109375" style="490" customWidth="1"/>
    <col min="4" max="4" width="12.7109375" style="489" customWidth="1"/>
    <col min="5" max="16384" width="9.140625" style="489" customWidth="1"/>
  </cols>
  <sheetData>
    <row r="1" spans="1:4" ht="15" customHeight="1">
      <c r="A1" s="36"/>
      <c r="B1" s="5"/>
      <c r="C1" s="5"/>
      <c r="D1" s="6" t="s">
        <v>202</v>
      </c>
    </row>
    <row r="2" spans="1:4" ht="15" customHeight="1">
      <c r="A2" s="36"/>
      <c r="B2" s="5"/>
      <c r="C2" s="5"/>
      <c r="D2" s="6" t="str">
        <f>'1.a sz. melléklet'!F2</f>
        <v>a 3/2014. (V.13.) önkormányzati rendelethez</v>
      </c>
    </row>
    <row r="3" ht="15" customHeight="1"/>
    <row r="4" spans="1:253" s="491" customFormat="1" ht="15" customHeight="1">
      <c r="A4" s="542" t="s">
        <v>203</v>
      </c>
      <c r="B4" s="542"/>
      <c r="C4" s="542"/>
      <c r="D4" s="54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s="491" customFormat="1" ht="15" customHeight="1" thickBot="1">
      <c r="A5" s="492"/>
      <c r="B5" s="492"/>
      <c r="C5" s="493"/>
      <c r="D5" s="493" t="s">
        <v>392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s="491" customFormat="1" ht="46.5" thickBot="1" thickTop="1">
      <c r="A6" s="494" t="s">
        <v>348</v>
      </c>
      <c r="B6" s="495" t="s">
        <v>413</v>
      </c>
      <c r="C6" s="496" t="s">
        <v>414</v>
      </c>
      <c r="D6" s="497" t="s">
        <v>204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7" ht="19.5" customHeight="1" thickTop="1">
      <c r="A7" s="498" t="s">
        <v>394</v>
      </c>
      <c r="B7" s="499">
        <f>'[1]2.sz. melléklet'!$B$7+'[1]26.sz. melléklet'!$B$7+'[1]31.sz. melléklet'!$B$7</f>
        <v>1536990</v>
      </c>
      <c r="C7" s="500">
        <v>1541846</v>
      </c>
      <c r="D7" s="501">
        <f aca="true" t="shared" si="0" ref="D7:D18">C7-B7</f>
        <v>4856</v>
      </c>
      <c r="F7" s="539"/>
      <c r="G7" s="539"/>
    </row>
    <row r="8" spans="1:7" ht="15" customHeight="1">
      <c r="A8" s="502" t="s">
        <v>388</v>
      </c>
      <c r="B8" s="503">
        <v>3268</v>
      </c>
      <c r="C8" s="504">
        <v>3868</v>
      </c>
      <c r="D8" s="505">
        <f t="shared" si="0"/>
        <v>600</v>
      </c>
      <c r="F8" s="539"/>
      <c r="G8" s="539"/>
    </row>
    <row r="9" spans="1:7" ht="15" customHeight="1">
      <c r="A9" s="502" t="s">
        <v>389</v>
      </c>
      <c r="B9" s="503">
        <v>1169966</v>
      </c>
      <c r="C9" s="504">
        <v>1187456</v>
      </c>
      <c r="D9" s="505">
        <f t="shared" si="0"/>
        <v>17490</v>
      </c>
      <c r="F9" s="539"/>
      <c r="G9" s="539"/>
    </row>
    <row r="10" spans="1:7" ht="15" customHeight="1">
      <c r="A10" s="502" t="s">
        <v>390</v>
      </c>
      <c r="B10" s="503">
        <v>40910</v>
      </c>
      <c r="C10" s="504">
        <v>40910</v>
      </c>
      <c r="D10" s="505">
        <f t="shared" si="0"/>
        <v>0</v>
      </c>
      <c r="F10" s="539"/>
      <c r="G10" s="539"/>
    </row>
    <row r="11" spans="1:7" ht="27" customHeight="1">
      <c r="A11" s="502" t="s">
        <v>391</v>
      </c>
      <c r="B11" s="503">
        <v>322846</v>
      </c>
      <c r="C11" s="504">
        <v>309612</v>
      </c>
      <c r="D11" s="505">
        <f t="shared" si="0"/>
        <v>-13234</v>
      </c>
      <c r="F11" s="539"/>
      <c r="G11" s="539"/>
    </row>
    <row r="12" spans="1:7" ht="19.5" customHeight="1">
      <c r="A12" s="506" t="s">
        <v>395</v>
      </c>
      <c r="B12" s="507">
        <f>SUM(B13:B17)</f>
        <v>174515</v>
      </c>
      <c r="C12" s="508">
        <f>SUM(C13:C17)</f>
        <v>197722</v>
      </c>
      <c r="D12" s="509">
        <f t="shared" si="0"/>
        <v>23207</v>
      </c>
      <c r="F12" s="539"/>
      <c r="G12" s="539"/>
    </row>
    <row r="13" spans="1:7" ht="15" customHeight="1">
      <c r="A13" s="502" t="s">
        <v>396</v>
      </c>
      <c r="B13" s="503">
        <v>0</v>
      </c>
      <c r="C13" s="504">
        <v>0</v>
      </c>
      <c r="D13" s="505">
        <f t="shared" si="0"/>
        <v>0</v>
      </c>
      <c r="F13" s="539"/>
      <c r="G13" s="539"/>
    </row>
    <row r="14" spans="1:7" ht="15" customHeight="1">
      <c r="A14" s="502" t="s">
        <v>397</v>
      </c>
      <c r="B14" s="503">
        <v>10330</v>
      </c>
      <c r="C14" s="504">
        <v>11954</v>
      </c>
      <c r="D14" s="505">
        <f t="shared" si="0"/>
        <v>1624</v>
      </c>
      <c r="F14" s="539"/>
      <c r="G14" s="539"/>
    </row>
    <row r="15" spans="1:7" ht="15" customHeight="1">
      <c r="A15" s="502" t="s">
        <v>398</v>
      </c>
      <c r="B15" s="503">
        <v>40000</v>
      </c>
      <c r="C15" s="504">
        <v>0</v>
      </c>
      <c r="D15" s="505">
        <f t="shared" si="0"/>
        <v>-40000</v>
      </c>
      <c r="F15" s="539"/>
      <c r="G15" s="539"/>
    </row>
    <row r="16" spans="1:7" ht="15" customHeight="1">
      <c r="A16" s="502" t="s">
        <v>399</v>
      </c>
      <c r="B16" s="503">
        <f>'[1]2.sz. melléklet'!$B$16+'[1]26.sz. melléklet'!$B$16+'[1]31.sz. melléklet'!$B$16</f>
        <v>123208</v>
      </c>
      <c r="C16" s="504">
        <f>'[1]2.sz. melléklet'!$C$16+'[1]26.sz. melléklet'!$C$16+'[1]31.sz. melléklet'!$C$16</f>
        <v>185012</v>
      </c>
      <c r="D16" s="505">
        <f t="shared" si="0"/>
        <v>61804</v>
      </c>
      <c r="F16" s="539"/>
      <c r="G16" s="539"/>
    </row>
    <row r="17" spans="1:7" ht="15" customHeight="1">
      <c r="A17" s="502" t="s">
        <v>400</v>
      </c>
      <c r="B17" s="503">
        <f>'[1]2.sz. melléklet'!$B$17+'[1]26.sz. melléklet'!$B$17+'[1]31.sz. melléklet'!$B$17</f>
        <v>977</v>
      </c>
      <c r="C17" s="504">
        <f>'[1]2.sz. melléklet'!$C$17+'[1]26.sz. melléklet'!$C$17</f>
        <v>756</v>
      </c>
      <c r="D17" s="505">
        <f t="shared" si="0"/>
        <v>-221</v>
      </c>
      <c r="F17" s="539"/>
      <c r="G17" s="539"/>
    </row>
    <row r="18" spans="1:7" ht="19.5" customHeight="1">
      <c r="A18" s="506" t="s">
        <v>401</v>
      </c>
      <c r="B18" s="507">
        <f>B7+B12</f>
        <v>1711505</v>
      </c>
      <c r="C18" s="508">
        <f>C7+C12</f>
        <v>1739568</v>
      </c>
      <c r="D18" s="509">
        <f t="shared" si="0"/>
        <v>28063</v>
      </c>
      <c r="F18" s="539"/>
      <c r="G18" s="539"/>
    </row>
    <row r="19" spans="1:7" ht="15" customHeight="1" thickBot="1">
      <c r="A19" s="510"/>
      <c r="B19" s="511"/>
      <c r="C19" s="512"/>
      <c r="D19" s="513"/>
      <c r="F19" s="539"/>
      <c r="G19" s="539"/>
    </row>
    <row r="20" spans="1:7" ht="46.5" thickBot="1" thickTop="1">
      <c r="A20" s="494" t="s">
        <v>415</v>
      </c>
      <c r="B20" s="495" t="s">
        <v>413</v>
      </c>
      <c r="C20" s="496" t="s">
        <v>414</v>
      </c>
      <c r="D20" s="497" t="s">
        <v>414</v>
      </c>
      <c r="F20" s="539"/>
      <c r="G20" s="539"/>
    </row>
    <row r="21" spans="1:7" ht="19.5" customHeight="1" thickTop="1">
      <c r="A21" s="506" t="s">
        <v>402</v>
      </c>
      <c r="B21" s="507">
        <v>1546549</v>
      </c>
      <c r="C21" s="508">
        <v>1552658</v>
      </c>
      <c r="D21" s="509">
        <f aca="true" t="shared" si="1" ref="D21:D26">C21-B21</f>
        <v>6109</v>
      </c>
      <c r="F21" s="539"/>
      <c r="G21" s="539"/>
    </row>
    <row r="22" spans="1:7" ht="15" customHeight="1">
      <c r="A22" s="502" t="s">
        <v>403</v>
      </c>
      <c r="B22" s="503">
        <v>1516701</v>
      </c>
      <c r="C22" s="504">
        <v>1516701</v>
      </c>
      <c r="D22" s="505">
        <f t="shared" si="1"/>
        <v>0</v>
      </c>
      <c r="F22" s="539"/>
      <c r="G22" s="539"/>
    </row>
    <row r="23" spans="1:7" ht="15" customHeight="1">
      <c r="A23" s="502" t="s">
        <v>404</v>
      </c>
      <c r="B23" s="503">
        <v>29848</v>
      </c>
      <c r="C23" s="504">
        <v>35957</v>
      </c>
      <c r="D23" s="505">
        <f t="shared" si="1"/>
        <v>6109</v>
      </c>
      <c r="F23" s="539"/>
      <c r="G23" s="539"/>
    </row>
    <row r="24" spans="1:7" ht="15" customHeight="1">
      <c r="A24" s="502" t="s">
        <v>405</v>
      </c>
      <c r="B24" s="503">
        <v>0</v>
      </c>
      <c r="C24" s="504">
        <v>0</v>
      </c>
      <c r="D24" s="505">
        <f t="shared" si="1"/>
        <v>0</v>
      </c>
      <c r="F24" s="539"/>
      <c r="G24" s="539"/>
    </row>
    <row r="25" spans="1:7" ht="19.5" customHeight="1">
      <c r="A25" s="506" t="s">
        <v>406</v>
      </c>
      <c r="B25" s="507">
        <f>B26</f>
        <v>164151</v>
      </c>
      <c r="C25" s="508">
        <f>C26</f>
        <v>185111</v>
      </c>
      <c r="D25" s="509">
        <f t="shared" si="1"/>
        <v>20960</v>
      </c>
      <c r="F25" s="539"/>
      <c r="G25" s="539"/>
    </row>
    <row r="26" spans="1:7" ht="15" customHeight="1">
      <c r="A26" s="502" t="s">
        <v>407</v>
      </c>
      <c r="B26" s="503">
        <f>'[1]2.sz. melléklet'!$B$26+'[1]26.sz. melléklet'!$B$26+'[1]31.sz. melléklet'!$B$26</f>
        <v>164151</v>
      </c>
      <c r="C26" s="504">
        <f>'[1]2.sz. melléklet'!$C$26+'[1]26.sz. melléklet'!$C$26</f>
        <v>185111</v>
      </c>
      <c r="D26" s="505">
        <f t="shared" si="1"/>
        <v>20960</v>
      </c>
      <c r="F26" s="539"/>
      <c r="G26" s="539"/>
    </row>
    <row r="27" spans="1:7" ht="15" customHeight="1">
      <c r="A27" s="502" t="s">
        <v>408</v>
      </c>
      <c r="B27" s="503">
        <v>0</v>
      </c>
      <c r="C27" s="504">
        <v>0</v>
      </c>
      <c r="D27" s="505">
        <v>0</v>
      </c>
      <c r="F27" s="539"/>
      <c r="G27" s="539"/>
    </row>
    <row r="28" spans="1:7" ht="19.5" customHeight="1">
      <c r="A28" s="506" t="s">
        <v>409</v>
      </c>
      <c r="B28" s="507">
        <v>805</v>
      </c>
      <c r="C28" s="508">
        <f>SUM(C29:C31)</f>
        <v>1799</v>
      </c>
      <c r="D28" s="509">
        <f>C28-B28</f>
        <v>994</v>
      </c>
      <c r="F28" s="539"/>
      <c r="G28" s="539"/>
    </row>
    <row r="29" spans="1:7" ht="15" customHeight="1">
      <c r="A29" s="502" t="s">
        <v>410</v>
      </c>
      <c r="B29" s="503">
        <v>0</v>
      </c>
      <c r="C29" s="504">
        <v>0</v>
      </c>
      <c r="D29" s="505">
        <f>C29-B29</f>
        <v>0</v>
      </c>
      <c r="F29" s="539"/>
      <c r="G29" s="539"/>
    </row>
    <row r="30" spans="1:7" ht="15" customHeight="1">
      <c r="A30" s="502" t="s">
        <v>49</v>
      </c>
      <c r="B30" s="503">
        <v>771</v>
      </c>
      <c r="C30" s="504">
        <f>'[1]2.sz. melléklet'!$C$30+'[1]26.sz. melléklet'!$C$30</f>
        <v>1142</v>
      </c>
      <c r="D30" s="505">
        <f>C30-B30</f>
        <v>371</v>
      </c>
      <c r="F30" s="539"/>
      <c r="G30" s="539"/>
    </row>
    <row r="31" spans="1:7" ht="15" customHeight="1">
      <c r="A31" s="502" t="s">
        <v>411</v>
      </c>
      <c r="B31" s="503">
        <v>34</v>
      </c>
      <c r="C31" s="504">
        <f>'[1]2.sz. melléklet'!$C$31+'[1]26.sz. melléklet'!$C$31</f>
        <v>657</v>
      </c>
      <c r="D31" s="505">
        <f>C31-B31</f>
        <v>623</v>
      </c>
      <c r="F31" s="539"/>
      <c r="G31" s="539"/>
    </row>
    <row r="32" spans="1:7" ht="19.5" customHeight="1" thickBot="1">
      <c r="A32" s="514" t="s">
        <v>412</v>
      </c>
      <c r="B32" s="515">
        <f>B21+B25+B28</f>
        <v>1711505</v>
      </c>
      <c r="C32" s="516">
        <f>C21+C25+C28</f>
        <v>1739568</v>
      </c>
      <c r="D32" s="517">
        <f>D21+D25+D28</f>
        <v>28063</v>
      </c>
      <c r="F32" s="539"/>
      <c r="G32" s="539"/>
    </row>
    <row r="33" ht="13.5" thickTop="1"/>
  </sheetData>
  <sheetProtection/>
  <mergeCells count="1">
    <mergeCell ref="A4:D4"/>
  </mergeCell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8.7109375" style="313" customWidth="1"/>
    <col min="2" max="4" width="20.8515625" style="313" customWidth="1"/>
    <col min="5" max="5" width="8.7109375" style="313" customWidth="1"/>
    <col min="6" max="16384" width="9.140625" style="305" customWidth="1"/>
  </cols>
  <sheetData>
    <row r="1" spans="1:5" ht="15" customHeight="1">
      <c r="A1" s="33"/>
      <c r="B1" s="33"/>
      <c r="C1" s="33"/>
      <c r="D1" s="244"/>
      <c r="E1" s="245" t="s">
        <v>791</v>
      </c>
    </row>
    <row r="2" spans="1:5" ht="15" customHeight="1">
      <c r="A2" s="33"/>
      <c r="B2" s="33"/>
      <c r="C2" s="33"/>
      <c r="D2" s="244"/>
      <c r="E2" s="245" t="str">
        <f>'1.a sz. melléklet'!F2</f>
        <v>a 3/2014. (V.13.) önkormányzati rendelethez</v>
      </c>
    </row>
    <row r="3" spans="1:7" ht="15" customHeight="1">
      <c r="A3" s="33"/>
      <c r="B3" s="33"/>
      <c r="C3" s="33"/>
      <c r="D3" s="33"/>
      <c r="E3" s="244"/>
      <c r="F3" s="244"/>
      <c r="G3" s="245"/>
    </row>
    <row r="4" spans="1:5" ht="15" customHeight="1">
      <c r="A4" s="544" t="s">
        <v>44</v>
      </c>
      <c r="B4" s="544"/>
      <c r="C4" s="544"/>
      <c r="D4" s="544"/>
      <c r="E4" s="544"/>
    </row>
    <row r="5" spans="2:4" ht="15" customHeight="1">
      <c r="B5" s="314"/>
      <c r="C5" s="314"/>
      <c r="D5" s="314"/>
    </row>
    <row r="6" spans="2:4" ht="15" customHeight="1">
      <c r="B6" s="319"/>
      <c r="C6" s="319"/>
      <c r="D6" s="319"/>
    </row>
    <row r="7" spans="2:4" ht="15" customHeight="1">
      <c r="B7" s="341"/>
      <c r="C7" s="342" t="s">
        <v>756</v>
      </c>
      <c r="D7" s="342" t="s">
        <v>757</v>
      </c>
    </row>
    <row r="8" spans="2:4" ht="15" customHeight="1">
      <c r="B8" s="341" t="s">
        <v>758</v>
      </c>
      <c r="C8" s="343">
        <v>10000</v>
      </c>
      <c r="D8" s="344" t="s">
        <v>759</v>
      </c>
    </row>
    <row r="9" spans="2:4" ht="15" customHeight="1">
      <c r="B9" s="345" t="s">
        <v>760</v>
      </c>
      <c r="C9" s="346">
        <v>40900000</v>
      </c>
      <c r="D9" s="347" t="s">
        <v>761</v>
      </c>
    </row>
    <row r="10" spans="2:4" ht="15" customHeight="1">
      <c r="B10" s="341" t="s">
        <v>600</v>
      </c>
      <c r="C10" s="348">
        <f>SUM(C8:C9)</f>
        <v>40910000</v>
      </c>
      <c r="D10" s="349" t="s">
        <v>762</v>
      </c>
    </row>
    <row r="11" spans="2:4" ht="15" customHeight="1">
      <c r="B11" s="341"/>
      <c r="C11" s="341"/>
      <c r="D11" s="350"/>
    </row>
    <row r="12" ht="15" customHeight="1"/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254" customWidth="1"/>
    <col min="2" max="2" width="40.421875" style="254" customWidth="1"/>
    <col min="3" max="4" width="10.7109375" style="254" customWidth="1"/>
    <col min="5" max="6" width="10.7109375" style="255" customWidth="1"/>
    <col min="7" max="16384" width="9.140625" style="255" customWidth="1"/>
  </cols>
  <sheetData>
    <row r="1" spans="1:6" s="251" customFormat="1" ht="15" customHeight="1">
      <c r="A1" s="271"/>
      <c r="B1" s="271"/>
      <c r="C1" s="271"/>
      <c r="D1" s="271"/>
      <c r="E1" s="271"/>
      <c r="F1" s="245" t="s">
        <v>792</v>
      </c>
    </row>
    <row r="2" spans="1:6" s="251" customFormat="1" ht="15" customHeight="1">
      <c r="A2" s="252"/>
      <c r="B2" s="252"/>
      <c r="C2" s="252"/>
      <c r="D2" s="252"/>
      <c r="E2" s="252"/>
      <c r="F2" s="245" t="str">
        <f>'1.a sz. melléklet'!F2</f>
        <v>a 3/2014. (V.13.) önkormányzati rendelethez</v>
      </c>
    </row>
    <row r="3" spans="1:6" s="251" customFormat="1" ht="15" customHeight="1">
      <c r="A3" s="252"/>
      <c r="B3" s="252"/>
      <c r="C3" s="252"/>
      <c r="D3" s="252"/>
      <c r="E3" s="252"/>
      <c r="F3" s="245"/>
    </row>
    <row r="4" spans="1:6" s="251" customFormat="1" ht="15" customHeight="1">
      <c r="A4" s="544" t="s">
        <v>794</v>
      </c>
      <c r="B4" s="544"/>
      <c r="C4" s="544"/>
      <c r="D4" s="544"/>
      <c r="E4" s="544"/>
      <c r="F4" s="544"/>
    </row>
    <row r="5" spans="1:4" s="251" customFormat="1" ht="15" customHeight="1">
      <c r="A5" s="253"/>
      <c r="B5" s="253"/>
      <c r="C5" s="253"/>
      <c r="D5" s="253"/>
    </row>
    <row r="6" ht="15" customHeight="1" thickBot="1">
      <c r="F6" s="256" t="s">
        <v>392</v>
      </c>
    </row>
    <row r="7" spans="1:7" ht="27" customHeight="1" thickTop="1">
      <c r="A7" s="54" t="s">
        <v>427</v>
      </c>
      <c r="B7" s="55" t="s">
        <v>347</v>
      </c>
      <c r="C7" s="55" t="s">
        <v>370</v>
      </c>
      <c r="D7" s="55" t="s">
        <v>371</v>
      </c>
      <c r="E7" s="55" t="s">
        <v>372</v>
      </c>
      <c r="F7" s="56" t="s">
        <v>416</v>
      </c>
      <c r="G7" s="257"/>
    </row>
    <row r="8" spans="1:7" ht="15" customHeight="1" thickBot="1">
      <c r="A8" s="72">
        <v>1</v>
      </c>
      <c r="B8" s="73">
        <v>2</v>
      </c>
      <c r="C8" s="73">
        <v>3</v>
      </c>
      <c r="D8" s="73">
        <v>4</v>
      </c>
      <c r="E8" s="73">
        <v>5</v>
      </c>
      <c r="F8" s="74">
        <v>6</v>
      </c>
      <c r="G8" s="257"/>
    </row>
    <row r="9" spans="1:7" ht="6" customHeight="1" thickTop="1">
      <c r="A9" s="251"/>
      <c r="B9" s="264"/>
      <c r="C9" s="253"/>
      <c r="D9" s="253"/>
      <c r="E9" s="253"/>
      <c r="F9" s="253"/>
      <c r="G9" s="251"/>
    </row>
    <row r="10" spans="1:7" ht="15" customHeight="1" thickBot="1">
      <c r="A10" s="583" t="s">
        <v>601</v>
      </c>
      <c r="B10" s="583"/>
      <c r="C10" s="258"/>
      <c r="D10" s="258"/>
      <c r="E10" s="258"/>
      <c r="F10" s="258"/>
      <c r="G10" s="251"/>
    </row>
    <row r="11" spans="1:7" ht="15" customHeight="1" thickTop="1">
      <c r="A11" s="103" t="s">
        <v>315</v>
      </c>
      <c r="B11" s="259" t="s">
        <v>602</v>
      </c>
      <c r="C11" s="260">
        <v>80</v>
      </c>
      <c r="D11" s="260">
        <v>80</v>
      </c>
      <c r="E11" s="260">
        <v>80</v>
      </c>
      <c r="F11" s="282">
        <f aca="true" t="shared" si="0" ref="F11:F19">E11/D11</f>
        <v>1</v>
      </c>
      <c r="G11" s="251"/>
    </row>
    <row r="12" spans="1:7" ht="15" customHeight="1">
      <c r="A12" s="44" t="s">
        <v>316</v>
      </c>
      <c r="B12" s="259" t="s">
        <v>603</v>
      </c>
      <c r="C12" s="260">
        <v>5500</v>
      </c>
      <c r="D12" s="260">
        <v>13290</v>
      </c>
      <c r="E12" s="260">
        <v>2500</v>
      </c>
      <c r="F12" s="282">
        <f t="shared" si="0"/>
        <v>0.18811136192626035</v>
      </c>
      <c r="G12" s="251"/>
    </row>
    <row r="13" spans="1:7" ht="15" customHeight="1">
      <c r="A13" s="44" t="s">
        <v>317</v>
      </c>
      <c r="B13" s="259" t="s">
        <v>604</v>
      </c>
      <c r="C13" s="260">
        <v>100</v>
      </c>
      <c r="D13" s="260">
        <v>100</v>
      </c>
      <c r="E13" s="260">
        <v>200</v>
      </c>
      <c r="F13" s="282">
        <f t="shared" si="0"/>
        <v>2</v>
      </c>
      <c r="G13" s="251"/>
    </row>
    <row r="14" spans="1:7" ht="15" customHeight="1">
      <c r="A14" s="44" t="s">
        <v>318</v>
      </c>
      <c r="B14" s="259" t="s">
        <v>605</v>
      </c>
      <c r="C14" s="260">
        <v>1750</v>
      </c>
      <c r="D14" s="260">
        <v>1750</v>
      </c>
      <c r="E14" s="260">
        <v>1750</v>
      </c>
      <c r="F14" s="282">
        <f t="shared" si="0"/>
        <v>1</v>
      </c>
      <c r="G14" s="251"/>
    </row>
    <row r="15" spans="1:7" ht="15" customHeight="1">
      <c r="A15" s="44" t="s">
        <v>319</v>
      </c>
      <c r="B15" s="259" t="s">
        <v>606</v>
      </c>
      <c r="C15" s="260">
        <v>100</v>
      </c>
      <c r="D15" s="260">
        <v>100</v>
      </c>
      <c r="E15" s="260">
        <v>0</v>
      </c>
      <c r="F15" s="282">
        <f t="shared" si="0"/>
        <v>0</v>
      </c>
      <c r="G15" s="251"/>
    </row>
    <row r="16" spans="1:7" ht="15" customHeight="1">
      <c r="A16" s="68" t="s">
        <v>320</v>
      </c>
      <c r="B16" s="259" t="s">
        <v>607</v>
      </c>
      <c r="C16" s="260">
        <v>200</v>
      </c>
      <c r="D16" s="260">
        <v>200</v>
      </c>
      <c r="E16" s="260">
        <v>200</v>
      </c>
      <c r="F16" s="282">
        <f t="shared" si="0"/>
        <v>1</v>
      </c>
      <c r="G16" s="251"/>
    </row>
    <row r="17" spans="1:7" ht="15" customHeight="1">
      <c r="A17" s="44" t="s">
        <v>321</v>
      </c>
      <c r="B17" s="259" t="s">
        <v>608</v>
      </c>
      <c r="C17" s="260">
        <v>100</v>
      </c>
      <c r="D17" s="260">
        <v>100</v>
      </c>
      <c r="E17" s="260">
        <v>100</v>
      </c>
      <c r="F17" s="282">
        <f t="shared" si="0"/>
        <v>1</v>
      </c>
      <c r="G17" s="251"/>
    </row>
    <row r="18" spans="1:7" ht="15" customHeight="1">
      <c r="A18" s="44" t="s">
        <v>322</v>
      </c>
      <c r="B18" s="259" t="s">
        <v>609</v>
      </c>
      <c r="C18" s="260">
        <v>100</v>
      </c>
      <c r="D18" s="260">
        <v>100</v>
      </c>
      <c r="E18" s="260">
        <v>0</v>
      </c>
      <c r="F18" s="282">
        <f t="shared" si="0"/>
        <v>0</v>
      </c>
      <c r="G18" s="251"/>
    </row>
    <row r="19" spans="1:7" ht="15" customHeight="1">
      <c r="A19" s="44" t="s">
        <v>323</v>
      </c>
      <c r="B19" s="259" t="s">
        <v>610</v>
      </c>
      <c r="C19" s="260">
        <v>100</v>
      </c>
      <c r="D19" s="260">
        <v>100</v>
      </c>
      <c r="E19" s="260">
        <v>100</v>
      </c>
      <c r="F19" s="282">
        <f t="shared" si="0"/>
        <v>1</v>
      </c>
      <c r="G19" s="251"/>
    </row>
    <row r="20" spans="1:7" ht="15" customHeight="1">
      <c r="A20" s="44" t="s">
        <v>324</v>
      </c>
      <c r="B20" s="302" t="s">
        <v>743</v>
      </c>
      <c r="C20" s="301"/>
      <c r="D20" s="301"/>
      <c r="E20" s="301">
        <v>40</v>
      </c>
      <c r="F20" s="300"/>
      <c r="G20" s="251"/>
    </row>
    <row r="21" spans="1:7" ht="15" customHeight="1" thickBot="1">
      <c r="A21" s="265">
        <v>11</v>
      </c>
      <c r="B21" s="266" t="s">
        <v>611</v>
      </c>
      <c r="C21" s="267"/>
      <c r="D21" s="267">
        <v>100</v>
      </c>
      <c r="E21" s="267">
        <v>100</v>
      </c>
      <c r="F21" s="283">
        <f>E21/D21</f>
        <v>1</v>
      </c>
      <c r="G21" s="251"/>
    </row>
    <row r="22" spans="1:7" ht="19.5" customHeight="1" thickBot="1" thickTop="1">
      <c r="A22" s="582" t="s">
        <v>600</v>
      </c>
      <c r="B22" s="582"/>
      <c r="C22" s="435">
        <f>SUM(C11:C21)</f>
        <v>8030</v>
      </c>
      <c r="D22" s="435">
        <f>SUM(D11:D21)</f>
        <v>15920</v>
      </c>
      <c r="E22" s="435">
        <f>SUM(E11:E21)</f>
        <v>5070</v>
      </c>
      <c r="F22" s="436">
        <f>E22/D22</f>
        <v>0.3184673366834171</v>
      </c>
      <c r="G22" s="251"/>
    </row>
    <row r="23" spans="1:7" ht="6" customHeight="1" thickTop="1">
      <c r="A23" s="251"/>
      <c r="B23" s="264"/>
      <c r="C23" s="264"/>
      <c r="D23" s="253"/>
      <c r="E23" s="253"/>
      <c r="F23" s="253"/>
      <c r="G23" s="251"/>
    </row>
    <row r="24" spans="1:7" ht="15" customHeight="1" thickBot="1">
      <c r="A24" s="583" t="s">
        <v>612</v>
      </c>
      <c r="B24" s="583"/>
      <c r="C24" s="268"/>
      <c r="D24" s="253"/>
      <c r="E24" s="253"/>
      <c r="F24" s="253"/>
      <c r="G24" s="251"/>
    </row>
    <row r="25" spans="1:7" ht="15" customHeight="1" thickTop="1">
      <c r="A25" s="103" t="s">
        <v>315</v>
      </c>
      <c r="B25" s="269" t="s">
        <v>613</v>
      </c>
      <c r="C25" s="270">
        <v>1820</v>
      </c>
      <c r="D25" s="270">
        <v>1820</v>
      </c>
      <c r="E25" s="270">
        <v>1807</v>
      </c>
      <c r="F25" s="284">
        <f>E25/D25</f>
        <v>0.9928571428571429</v>
      </c>
      <c r="G25" s="251"/>
    </row>
    <row r="26" spans="1:7" ht="15" customHeight="1" thickBot="1">
      <c r="A26" s="44" t="s">
        <v>316</v>
      </c>
      <c r="B26" s="266" t="s">
        <v>614</v>
      </c>
      <c r="C26" s="267"/>
      <c r="D26" s="267">
        <v>10447</v>
      </c>
      <c r="E26" s="267">
        <v>10447</v>
      </c>
      <c r="F26" s="283">
        <f>E26/D26</f>
        <v>1</v>
      </c>
      <c r="G26" s="251"/>
    </row>
    <row r="27" spans="1:6" ht="19.5" customHeight="1" thickBot="1" thickTop="1">
      <c r="A27" s="582" t="s">
        <v>600</v>
      </c>
      <c r="B27" s="582"/>
      <c r="C27" s="435">
        <f>SUM(C25)</f>
        <v>1820</v>
      </c>
      <c r="D27" s="435">
        <f>SUM(D25:D26)</f>
        <v>12267</v>
      </c>
      <c r="E27" s="435">
        <f>SUM(E25:E26)</f>
        <v>12254</v>
      </c>
      <c r="F27" s="436">
        <f>E27/D27</f>
        <v>0.9989402461889623</v>
      </c>
    </row>
  </sheetData>
  <sheetProtection selectLockedCells="1" selectUnlockedCells="1"/>
  <mergeCells count="5">
    <mergeCell ref="A27:B27"/>
    <mergeCell ref="A4:F4"/>
    <mergeCell ref="A10:B10"/>
    <mergeCell ref="A22:B22"/>
    <mergeCell ref="A24:B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254" customWidth="1"/>
    <col min="2" max="2" width="40.421875" style="254" customWidth="1"/>
    <col min="3" max="4" width="10.7109375" style="254" customWidth="1"/>
    <col min="5" max="6" width="10.7109375" style="255" customWidth="1"/>
    <col min="7" max="16384" width="9.140625" style="255" customWidth="1"/>
  </cols>
  <sheetData>
    <row r="1" spans="1:6" s="251" customFormat="1" ht="15" customHeight="1">
      <c r="A1" s="271"/>
      <c r="B1" s="271"/>
      <c r="C1" s="271"/>
      <c r="D1" s="271"/>
      <c r="E1" s="271"/>
      <c r="F1" s="245" t="s">
        <v>793</v>
      </c>
    </row>
    <row r="2" spans="1:6" s="251" customFormat="1" ht="15" customHeight="1">
      <c r="A2" s="271"/>
      <c r="B2" s="271"/>
      <c r="C2" s="271"/>
      <c r="D2" s="271"/>
      <c r="E2" s="271"/>
      <c r="F2" s="245" t="str">
        <f>'1.a sz. melléklet'!F2</f>
        <v>a 3/2014. (V.13.) önkormányzati rendelethez</v>
      </c>
    </row>
    <row r="3" spans="1:5" s="251" customFormat="1" ht="15" customHeight="1">
      <c r="A3" s="252"/>
      <c r="B3" s="252"/>
      <c r="C3" s="252"/>
      <c r="D3" s="252"/>
      <c r="E3" s="252"/>
    </row>
    <row r="4" spans="1:6" s="251" customFormat="1" ht="15" customHeight="1">
      <c r="A4" s="544" t="s">
        <v>742</v>
      </c>
      <c r="B4" s="544"/>
      <c r="C4" s="544"/>
      <c r="D4" s="544"/>
      <c r="E4" s="544"/>
      <c r="F4" s="544"/>
    </row>
    <row r="5" spans="1:6" s="251" customFormat="1" ht="15" customHeight="1">
      <c r="A5" s="299"/>
      <c r="B5" s="299"/>
      <c r="C5" s="299"/>
      <c r="D5" s="299"/>
      <c r="E5" s="299"/>
      <c r="F5" s="299"/>
    </row>
    <row r="6" ht="15" customHeight="1" thickBot="1">
      <c r="F6" s="256" t="s">
        <v>392</v>
      </c>
    </row>
    <row r="7" spans="1:7" ht="23.25" thickTop="1">
      <c r="A7" s="54" t="s">
        <v>427</v>
      </c>
      <c r="B7" s="55" t="s">
        <v>347</v>
      </c>
      <c r="C7" s="55" t="s">
        <v>370</v>
      </c>
      <c r="D7" s="55" t="s">
        <v>371</v>
      </c>
      <c r="E7" s="55" t="s">
        <v>372</v>
      </c>
      <c r="F7" s="56" t="s">
        <v>416</v>
      </c>
      <c r="G7" s="257"/>
    </row>
    <row r="8" spans="1:7" ht="15" customHeight="1" thickBot="1">
      <c r="A8" s="72">
        <v>1</v>
      </c>
      <c r="B8" s="73">
        <v>2</v>
      </c>
      <c r="C8" s="73">
        <v>3</v>
      </c>
      <c r="D8" s="73">
        <v>4</v>
      </c>
      <c r="E8" s="73">
        <v>5</v>
      </c>
      <c r="F8" s="74">
        <v>6</v>
      </c>
      <c r="G8" s="257"/>
    </row>
    <row r="9" spans="1:7" ht="15" customHeight="1" thickTop="1">
      <c r="A9" s="103" t="s">
        <v>315</v>
      </c>
      <c r="B9" s="259" t="s">
        <v>592</v>
      </c>
      <c r="C9" s="260">
        <v>16107</v>
      </c>
      <c r="D9" s="260">
        <v>16107</v>
      </c>
      <c r="E9" s="260">
        <v>15648</v>
      </c>
      <c r="F9" s="282">
        <f>E9/D9</f>
        <v>0.9715030731979885</v>
      </c>
      <c r="G9" s="251"/>
    </row>
    <row r="10" spans="1:7" ht="15" customHeight="1">
      <c r="A10" s="44" t="s">
        <v>316</v>
      </c>
      <c r="B10" s="259" t="s">
        <v>593</v>
      </c>
      <c r="C10" s="260">
        <v>14677</v>
      </c>
      <c r="D10" s="260">
        <v>14677</v>
      </c>
      <c r="E10" s="260">
        <v>14677</v>
      </c>
      <c r="F10" s="282">
        <f>E10/D10</f>
        <v>1</v>
      </c>
      <c r="G10" s="251"/>
    </row>
    <row r="11" spans="1:7" ht="15" customHeight="1">
      <c r="A11" s="44" t="s">
        <v>317</v>
      </c>
      <c r="B11" s="259" t="s">
        <v>594</v>
      </c>
      <c r="C11" s="260">
        <v>810</v>
      </c>
      <c r="D11" s="260">
        <v>810</v>
      </c>
      <c r="E11" s="260">
        <v>767</v>
      </c>
      <c r="F11" s="282">
        <f aca="true" t="shared" si="0" ref="F11:F16">E11/D11</f>
        <v>0.9469135802469136</v>
      </c>
      <c r="G11" s="251"/>
    </row>
    <row r="12" spans="1:7" ht="15" customHeight="1">
      <c r="A12" s="44" t="s">
        <v>318</v>
      </c>
      <c r="B12" s="259" t="s">
        <v>595</v>
      </c>
      <c r="C12" s="260">
        <v>500</v>
      </c>
      <c r="D12" s="260">
        <v>500</v>
      </c>
      <c r="E12" s="260">
        <v>478</v>
      </c>
      <c r="F12" s="282">
        <f t="shared" si="0"/>
        <v>0.956</v>
      </c>
      <c r="G12" s="251"/>
    </row>
    <row r="13" spans="1:7" ht="15" customHeight="1">
      <c r="A13" s="44" t="s">
        <v>319</v>
      </c>
      <c r="B13" s="259" t="s">
        <v>596</v>
      </c>
      <c r="C13" s="260">
        <v>500</v>
      </c>
      <c r="D13" s="260">
        <v>500</v>
      </c>
      <c r="E13" s="260">
        <v>15</v>
      </c>
      <c r="F13" s="282">
        <f t="shared" si="0"/>
        <v>0.03</v>
      </c>
      <c r="G13" s="251"/>
    </row>
    <row r="14" spans="1:7" ht="15" customHeight="1">
      <c r="A14" s="68" t="s">
        <v>320</v>
      </c>
      <c r="B14" s="259" t="s">
        <v>597</v>
      </c>
      <c r="C14" s="260">
        <v>100</v>
      </c>
      <c r="D14" s="260">
        <v>100</v>
      </c>
      <c r="E14" s="260">
        <v>0</v>
      </c>
      <c r="F14" s="282">
        <f t="shared" si="0"/>
        <v>0</v>
      </c>
      <c r="G14" s="251"/>
    </row>
    <row r="15" spans="1:7" ht="15" customHeight="1">
      <c r="A15" s="44" t="s">
        <v>321</v>
      </c>
      <c r="B15" s="259" t="s">
        <v>598</v>
      </c>
      <c r="C15" s="260">
        <v>100</v>
      </c>
      <c r="D15" s="260">
        <v>100</v>
      </c>
      <c r="E15" s="260">
        <v>221</v>
      </c>
      <c r="F15" s="282">
        <f t="shared" si="0"/>
        <v>2.21</v>
      </c>
      <c r="G15" s="251"/>
    </row>
    <row r="16" spans="1:7" ht="15" customHeight="1" thickBot="1">
      <c r="A16" s="44" t="s">
        <v>322</v>
      </c>
      <c r="B16" s="261" t="s">
        <v>599</v>
      </c>
      <c r="C16" s="262">
        <v>360</v>
      </c>
      <c r="D16" s="263">
        <v>360</v>
      </c>
      <c r="E16" s="263">
        <v>392</v>
      </c>
      <c r="F16" s="303">
        <f t="shared" si="0"/>
        <v>1.0888888888888888</v>
      </c>
      <c r="G16" s="251"/>
    </row>
    <row r="17" spans="1:7" ht="19.5" customHeight="1" thickBot="1" thickTop="1">
      <c r="A17" s="582" t="s">
        <v>600</v>
      </c>
      <c r="B17" s="582"/>
      <c r="C17" s="435">
        <f>SUM(C9:C16)</f>
        <v>33154</v>
      </c>
      <c r="D17" s="435">
        <f>SUM(D9:D16)</f>
        <v>33154</v>
      </c>
      <c r="E17" s="435">
        <f>SUM(E9:E16)</f>
        <v>32198</v>
      </c>
      <c r="F17" s="436">
        <f>E17/D17</f>
        <v>0.971164866984376</v>
      </c>
      <c r="G17" s="251"/>
    </row>
    <row r="18" spans="1:7" ht="15" customHeight="1" thickTop="1">
      <c r="A18" s="251"/>
      <c r="B18" s="264"/>
      <c r="C18" s="253"/>
      <c r="D18" s="253"/>
      <c r="E18" s="253"/>
      <c r="F18" s="253"/>
      <c r="G18" s="251"/>
    </row>
  </sheetData>
  <sheetProtection selectLockedCells="1" selectUnlockedCells="1"/>
  <mergeCells count="2">
    <mergeCell ref="A4:F4"/>
    <mergeCell ref="A17:B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U15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7109375" style="10" customWidth="1"/>
    <col min="2" max="2" width="40.7109375" style="10" customWidth="1"/>
    <col min="3" max="45" width="10.7109375" style="10" customWidth="1"/>
  </cols>
  <sheetData>
    <row r="1" spans="1:47" ht="12.75">
      <c r="A1" s="5"/>
      <c r="B1" s="5"/>
      <c r="C1" s="5"/>
      <c r="D1" s="5"/>
      <c r="E1" s="5"/>
      <c r="F1" s="5"/>
      <c r="G1" s="5"/>
      <c r="H1" s="5"/>
      <c r="I1" s="5"/>
      <c r="J1" s="6" t="s">
        <v>795</v>
      </c>
      <c r="AT1" s="10"/>
      <c r="AU1" s="10"/>
    </row>
    <row r="2" spans="1:47" ht="12.75">
      <c r="A2" s="5"/>
      <c r="B2" s="5"/>
      <c r="C2" s="5"/>
      <c r="D2" s="5"/>
      <c r="E2" s="5"/>
      <c r="F2" s="5"/>
      <c r="G2" s="5"/>
      <c r="H2" s="5"/>
      <c r="I2" s="5"/>
      <c r="J2" s="6" t="str">
        <f>'1.a sz. melléklet'!F2</f>
        <v>a 3/2014. (V.13.) önkormányzati rendelethez</v>
      </c>
      <c r="AT2" s="10"/>
      <c r="AU2" s="10"/>
    </row>
    <row r="3" spans="1:47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AT3" s="10"/>
      <c r="AU3" s="10"/>
    </row>
    <row r="4" spans="1:47" ht="15" customHeight="1">
      <c r="A4" s="541" t="s">
        <v>771</v>
      </c>
      <c r="B4" s="541"/>
      <c r="C4" s="541"/>
      <c r="D4" s="541"/>
      <c r="E4" s="541"/>
      <c r="F4" s="541"/>
      <c r="G4" s="541"/>
      <c r="H4" s="541"/>
      <c r="I4" s="541"/>
      <c r="J4" s="541"/>
      <c r="AT4" s="10"/>
      <c r="AU4" s="10"/>
    </row>
    <row r="5" spans="1:47" ht="15" customHeight="1" thickBot="1">
      <c r="A5" s="12"/>
      <c r="B5" s="12"/>
      <c r="C5" s="12"/>
      <c r="D5" s="12"/>
      <c r="E5" s="12"/>
      <c r="F5" s="12"/>
      <c r="G5" s="12"/>
      <c r="H5" s="12"/>
      <c r="I5" s="12"/>
      <c r="J5" s="6" t="s">
        <v>392</v>
      </c>
      <c r="AT5" s="10"/>
      <c r="AU5" s="10"/>
    </row>
    <row r="6" spans="1:25" s="37" customFormat="1" ht="99.75" customHeight="1" thickBot="1" thickTop="1">
      <c r="A6" s="272" t="s">
        <v>427</v>
      </c>
      <c r="B6" s="273" t="s">
        <v>347</v>
      </c>
      <c r="C6" s="273" t="s">
        <v>312</v>
      </c>
      <c r="D6" s="274" t="s">
        <v>630</v>
      </c>
      <c r="E6" s="274" t="s">
        <v>631</v>
      </c>
      <c r="F6" s="274" t="s">
        <v>632</v>
      </c>
      <c r="G6" s="274" t="s">
        <v>634</v>
      </c>
      <c r="H6" s="274" t="s">
        <v>637</v>
      </c>
      <c r="I6" s="274" t="s">
        <v>638</v>
      </c>
      <c r="J6" s="275" t="s">
        <v>665</v>
      </c>
      <c r="R6" s="34"/>
      <c r="S6" s="34"/>
      <c r="T6" s="34"/>
      <c r="U6" s="34"/>
      <c r="V6" s="34"/>
      <c r="W6" s="34"/>
      <c r="X6" s="34"/>
      <c r="Y6" s="34"/>
    </row>
    <row r="7" spans="1:45" ht="15" customHeight="1" thickTop="1">
      <c r="A7" s="52" t="s">
        <v>315</v>
      </c>
      <c r="B7" s="69" t="s">
        <v>616</v>
      </c>
      <c r="C7" s="70">
        <v>28472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8">
        <v>0</v>
      </c>
      <c r="R7" s="35"/>
      <c r="S7" s="35"/>
      <c r="T7" s="35"/>
      <c r="U7" s="35"/>
      <c r="V7" s="35"/>
      <c r="W7" s="35"/>
      <c r="X7" s="35"/>
      <c r="Y7" s="35"/>
      <c r="AS7"/>
    </row>
    <row r="8" spans="1:45" ht="22.5">
      <c r="A8" s="43" t="s">
        <v>316</v>
      </c>
      <c r="B8" s="45" t="s">
        <v>615</v>
      </c>
      <c r="C8" s="46">
        <v>7274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76">
        <v>0</v>
      </c>
      <c r="R8" s="35"/>
      <c r="S8" s="35"/>
      <c r="T8" s="35"/>
      <c r="U8" s="35"/>
      <c r="V8" s="35"/>
      <c r="W8" s="35"/>
      <c r="X8" s="35"/>
      <c r="Y8" s="35"/>
      <c r="AS8"/>
    </row>
    <row r="9" spans="1:45" ht="15" customHeight="1">
      <c r="A9" s="43" t="s">
        <v>317</v>
      </c>
      <c r="B9" s="45" t="s">
        <v>138</v>
      </c>
      <c r="C9" s="46">
        <v>70915</v>
      </c>
      <c r="D9" s="46">
        <v>666</v>
      </c>
      <c r="E9" s="46">
        <v>1389</v>
      </c>
      <c r="F9" s="46">
        <v>2386</v>
      </c>
      <c r="G9" s="46">
        <v>38</v>
      </c>
      <c r="H9" s="46">
        <v>497</v>
      </c>
      <c r="I9" s="46">
        <v>44</v>
      </c>
      <c r="J9" s="76">
        <v>2987</v>
      </c>
      <c r="R9" s="35"/>
      <c r="S9" s="35"/>
      <c r="T9" s="35"/>
      <c r="U9" s="35"/>
      <c r="V9" s="35"/>
      <c r="W9" s="35"/>
      <c r="X9" s="35"/>
      <c r="Y9" s="35"/>
      <c r="AS9"/>
    </row>
    <row r="10" spans="1:45" ht="15" customHeight="1">
      <c r="A10" s="43" t="s">
        <v>318</v>
      </c>
      <c r="B10" s="45" t="s">
        <v>617</v>
      </c>
      <c r="C10" s="46">
        <v>17521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76">
        <v>0</v>
      </c>
      <c r="R10" s="35"/>
      <c r="S10" s="35"/>
      <c r="T10" s="35"/>
      <c r="U10" s="35"/>
      <c r="V10" s="35"/>
      <c r="W10" s="35"/>
      <c r="X10" s="35"/>
      <c r="Y10" s="35"/>
      <c r="AS10"/>
    </row>
    <row r="11" spans="1:45" ht="15" customHeight="1">
      <c r="A11" s="43" t="s">
        <v>319</v>
      </c>
      <c r="B11" s="45" t="s">
        <v>629</v>
      </c>
      <c r="C11" s="46">
        <v>4850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76">
        <v>0</v>
      </c>
      <c r="R11" s="35"/>
      <c r="S11" s="35"/>
      <c r="T11" s="35"/>
      <c r="U11" s="35"/>
      <c r="V11" s="35"/>
      <c r="W11" s="35"/>
      <c r="X11" s="35"/>
      <c r="Y11" s="35"/>
      <c r="AS11"/>
    </row>
    <row r="12" spans="1:45" ht="22.5">
      <c r="A12" s="43" t="s">
        <v>320</v>
      </c>
      <c r="B12" s="45" t="s">
        <v>618</v>
      </c>
      <c r="C12" s="46">
        <v>120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76">
        <v>0</v>
      </c>
      <c r="R12" s="35"/>
      <c r="S12" s="35"/>
      <c r="T12" s="35"/>
      <c r="U12" s="35"/>
      <c r="V12" s="35"/>
      <c r="W12" s="35"/>
      <c r="X12" s="35"/>
      <c r="Y12" s="35"/>
      <c r="AS12"/>
    </row>
    <row r="13" spans="1:45" ht="22.5">
      <c r="A13" s="43" t="s">
        <v>321</v>
      </c>
      <c r="B13" s="45" t="s">
        <v>387</v>
      </c>
      <c r="C13" s="46">
        <v>12254</v>
      </c>
      <c r="D13" s="46">
        <v>10447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76">
        <v>0</v>
      </c>
      <c r="R13" s="35"/>
      <c r="S13" s="35"/>
      <c r="T13" s="35"/>
      <c r="U13" s="35"/>
      <c r="V13" s="35"/>
      <c r="W13" s="35"/>
      <c r="X13" s="35"/>
      <c r="Y13" s="35"/>
      <c r="AS13"/>
    </row>
    <row r="14" spans="1:45" ht="15" customHeight="1">
      <c r="A14" s="43" t="s">
        <v>322</v>
      </c>
      <c r="B14" s="45" t="s">
        <v>619</v>
      </c>
      <c r="C14" s="46">
        <v>100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76">
        <v>0</v>
      </c>
      <c r="R14" s="35"/>
      <c r="S14" s="35"/>
      <c r="T14" s="35"/>
      <c r="U14" s="35"/>
      <c r="V14" s="35"/>
      <c r="W14" s="35"/>
      <c r="X14" s="35"/>
      <c r="Y14" s="35"/>
      <c r="AS14"/>
    </row>
    <row r="15" spans="1:45" ht="22.5">
      <c r="A15" s="43" t="s">
        <v>323</v>
      </c>
      <c r="B15" s="45" t="s">
        <v>624</v>
      </c>
      <c r="C15" s="46">
        <v>17324</v>
      </c>
      <c r="D15" s="46">
        <v>10447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76">
        <v>0</v>
      </c>
      <c r="R15" s="35"/>
      <c r="S15" s="35"/>
      <c r="T15" s="35"/>
      <c r="U15" s="35"/>
      <c r="V15" s="35"/>
      <c r="W15" s="35"/>
      <c r="X15" s="35"/>
      <c r="Y15" s="35"/>
      <c r="AS15"/>
    </row>
    <row r="16" spans="1:45" ht="15" customHeight="1">
      <c r="A16" s="43" t="s">
        <v>324</v>
      </c>
      <c r="B16" s="45" t="s">
        <v>625</v>
      </c>
      <c r="C16" s="46">
        <v>34845</v>
      </c>
      <c r="D16" s="46">
        <v>10447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76">
        <v>0</v>
      </c>
      <c r="R16" s="35"/>
      <c r="S16" s="35"/>
      <c r="T16" s="35"/>
      <c r="U16" s="35"/>
      <c r="V16" s="35"/>
      <c r="W16" s="35"/>
      <c r="X16" s="35"/>
      <c r="Y16" s="35"/>
      <c r="AS16"/>
    </row>
    <row r="17" spans="1:45" ht="15" customHeight="1">
      <c r="A17" s="43" t="s">
        <v>349</v>
      </c>
      <c r="B17" s="45" t="s">
        <v>140</v>
      </c>
      <c r="C17" s="46">
        <v>4595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76">
        <v>0</v>
      </c>
      <c r="R17" s="35"/>
      <c r="S17" s="35"/>
      <c r="T17" s="35"/>
      <c r="U17" s="35"/>
      <c r="V17" s="35"/>
      <c r="W17" s="35"/>
      <c r="X17" s="35"/>
      <c r="Y17" s="35"/>
      <c r="AS17"/>
    </row>
    <row r="18" spans="1:45" ht="15" customHeight="1">
      <c r="A18" s="43" t="s">
        <v>325</v>
      </c>
      <c r="B18" s="45" t="s">
        <v>626</v>
      </c>
      <c r="C18" s="46">
        <v>146101</v>
      </c>
      <c r="D18" s="46">
        <v>11113</v>
      </c>
      <c r="E18" s="46">
        <v>1389</v>
      </c>
      <c r="F18" s="46">
        <v>2386</v>
      </c>
      <c r="G18" s="46">
        <v>38</v>
      </c>
      <c r="H18" s="46">
        <v>497</v>
      </c>
      <c r="I18" s="46">
        <v>44</v>
      </c>
      <c r="J18" s="76">
        <v>2987</v>
      </c>
      <c r="R18" s="35"/>
      <c r="S18" s="35"/>
      <c r="T18" s="35"/>
      <c r="U18" s="35"/>
      <c r="V18" s="35"/>
      <c r="W18" s="35"/>
      <c r="X18" s="35"/>
      <c r="Y18" s="35"/>
      <c r="AS18"/>
    </row>
    <row r="19" spans="1:45" ht="15" customHeight="1">
      <c r="A19" s="43" t="s">
        <v>350</v>
      </c>
      <c r="B19" s="45" t="s">
        <v>620</v>
      </c>
      <c r="C19" s="46">
        <v>939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76">
        <v>0</v>
      </c>
      <c r="R19" s="35"/>
      <c r="S19" s="35"/>
      <c r="T19" s="35"/>
      <c r="U19" s="35"/>
      <c r="V19" s="35"/>
      <c r="W19" s="35"/>
      <c r="X19" s="35"/>
      <c r="Y19" s="35"/>
      <c r="AS19"/>
    </row>
    <row r="20" spans="1:45" ht="15" customHeight="1">
      <c r="A20" s="43" t="s">
        <v>351</v>
      </c>
      <c r="B20" s="45" t="s">
        <v>621</v>
      </c>
      <c r="C20" s="46">
        <v>40556</v>
      </c>
      <c r="D20" s="46">
        <v>0</v>
      </c>
      <c r="E20" s="46">
        <v>0</v>
      </c>
      <c r="F20" s="46">
        <v>185</v>
      </c>
      <c r="G20" s="46">
        <v>0</v>
      </c>
      <c r="H20" s="46">
        <v>0</v>
      </c>
      <c r="I20" s="46">
        <v>0</v>
      </c>
      <c r="J20" s="76">
        <v>9164</v>
      </c>
      <c r="R20" s="35"/>
      <c r="S20" s="35"/>
      <c r="T20" s="35"/>
      <c r="U20" s="35"/>
      <c r="V20" s="35"/>
      <c r="W20" s="35"/>
      <c r="X20" s="35"/>
      <c r="Y20" s="35"/>
      <c r="AS20"/>
    </row>
    <row r="21" spans="1:45" ht="22.5">
      <c r="A21" s="43" t="s">
        <v>352</v>
      </c>
      <c r="B21" s="45" t="s">
        <v>136</v>
      </c>
      <c r="C21" s="46">
        <v>5100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76">
        <v>0</v>
      </c>
      <c r="R21" s="35"/>
      <c r="S21" s="35"/>
      <c r="T21" s="35"/>
      <c r="U21" s="35"/>
      <c r="V21" s="35"/>
      <c r="W21" s="35"/>
      <c r="X21" s="35"/>
      <c r="Y21" s="35"/>
      <c r="AS21"/>
    </row>
    <row r="22" spans="1:45" ht="15" customHeight="1">
      <c r="A22" s="43" t="s">
        <v>326</v>
      </c>
      <c r="B22" s="45" t="s">
        <v>627</v>
      </c>
      <c r="C22" s="46">
        <v>46595</v>
      </c>
      <c r="D22" s="46">
        <v>0</v>
      </c>
      <c r="E22" s="46">
        <v>0</v>
      </c>
      <c r="F22" s="46">
        <v>185</v>
      </c>
      <c r="G22" s="46">
        <v>0</v>
      </c>
      <c r="H22" s="46">
        <v>0</v>
      </c>
      <c r="I22" s="46">
        <v>0</v>
      </c>
      <c r="J22" s="76">
        <v>9164</v>
      </c>
      <c r="R22" s="35"/>
      <c r="S22" s="35"/>
      <c r="T22" s="35"/>
      <c r="U22" s="35"/>
      <c r="V22" s="35"/>
      <c r="W22" s="35"/>
      <c r="X22" s="35"/>
      <c r="Y22" s="35"/>
      <c r="AS22"/>
    </row>
    <row r="23" spans="1:45" ht="15" customHeight="1">
      <c r="A23" s="43" t="s">
        <v>353</v>
      </c>
      <c r="B23" s="45" t="s">
        <v>628</v>
      </c>
      <c r="C23" s="46">
        <v>192696</v>
      </c>
      <c r="D23" s="46">
        <v>11113</v>
      </c>
      <c r="E23" s="46">
        <v>1389</v>
      </c>
      <c r="F23" s="46">
        <v>2571</v>
      </c>
      <c r="G23" s="46">
        <v>38</v>
      </c>
      <c r="H23" s="46">
        <v>497</v>
      </c>
      <c r="I23" s="46">
        <v>44</v>
      </c>
      <c r="J23" s="76">
        <v>12151</v>
      </c>
      <c r="R23" s="35"/>
      <c r="S23" s="35"/>
      <c r="T23" s="35"/>
      <c r="U23" s="35"/>
      <c r="V23" s="35"/>
      <c r="W23" s="35"/>
      <c r="X23" s="35"/>
      <c r="Y23" s="35"/>
      <c r="AS23"/>
    </row>
    <row r="24" spans="1:45" ht="15" customHeight="1">
      <c r="A24" s="43" t="s">
        <v>354</v>
      </c>
      <c r="B24" s="45" t="s">
        <v>622</v>
      </c>
      <c r="C24" s="46">
        <v>14677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76">
        <v>0</v>
      </c>
      <c r="R24" s="35"/>
      <c r="S24" s="35"/>
      <c r="T24" s="35"/>
      <c r="U24" s="35"/>
      <c r="V24" s="35"/>
      <c r="W24" s="35"/>
      <c r="X24" s="35"/>
      <c r="Y24" s="35"/>
      <c r="AS24"/>
    </row>
    <row r="25" spans="1:45" ht="15" customHeight="1">
      <c r="A25" s="43" t="s">
        <v>314</v>
      </c>
      <c r="B25" s="45" t="s">
        <v>623</v>
      </c>
      <c r="C25" s="46">
        <v>14677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76">
        <v>0</v>
      </c>
      <c r="R25" s="35"/>
      <c r="S25" s="35"/>
      <c r="T25" s="35"/>
      <c r="U25" s="35"/>
      <c r="V25" s="35"/>
      <c r="W25" s="35"/>
      <c r="X25" s="35"/>
      <c r="Y25" s="35"/>
      <c r="AS25"/>
    </row>
    <row r="26" spans="1:45" ht="15" customHeight="1" thickBot="1">
      <c r="A26" s="215" t="s">
        <v>355</v>
      </c>
      <c r="B26" s="49" t="s">
        <v>141</v>
      </c>
      <c r="C26" s="50">
        <v>207373</v>
      </c>
      <c r="D26" s="50">
        <v>11113</v>
      </c>
      <c r="E26" s="50">
        <v>1389</v>
      </c>
      <c r="F26" s="50">
        <v>2571</v>
      </c>
      <c r="G26" s="50">
        <v>38</v>
      </c>
      <c r="H26" s="50">
        <v>497</v>
      </c>
      <c r="I26" s="50">
        <v>44</v>
      </c>
      <c r="J26" s="77">
        <v>12151</v>
      </c>
      <c r="R26" s="35"/>
      <c r="S26" s="35"/>
      <c r="T26" s="35"/>
      <c r="U26" s="35"/>
      <c r="V26" s="35"/>
      <c r="W26" s="35"/>
      <c r="X26" s="35"/>
      <c r="Y26" s="35"/>
      <c r="AS26"/>
    </row>
    <row r="27" spans="1:45" ht="15" customHeight="1" thickTop="1">
      <c r="A27" s="485"/>
      <c r="B27" s="468"/>
      <c r="C27" s="469"/>
      <c r="D27" s="469"/>
      <c r="E27" s="469"/>
      <c r="F27" s="469"/>
      <c r="G27" s="469"/>
      <c r="H27" s="469"/>
      <c r="I27" s="469"/>
      <c r="J27" s="469"/>
      <c r="R27" s="35"/>
      <c r="S27" s="35"/>
      <c r="T27" s="35"/>
      <c r="U27" s="35"/>
      <c r="V27" s="35"/>
      <c r="W27" s="35"/>
      <c r="X27" s="35"/>
      <c r="Y27" s="35"/>
      <c r="AS27"/>
    </row>
    <row r="28" spans="1:10" ht="15" customHeight="1">
      <c r="A28" s="5"/>
      <c r="B28" s="5"/>
      <c r="C28" s="5"/>
      <c r="D28" s="5"/>
      <c r="E28" s="5"/>
      <c r="F28" s="5"/>
      <c r="G28" s="5"/>
      <c r="H28" s="5"/>
      <c r="I28" s="5"/>
      <c r="J28" s="6" t="s">
        <v>795</v>
      </c>
    </row>
    <row r="29" spans="1:10" ht="15" customHeight="1" thickBot="1">
      <c r="A29" s="12"/>
      <c r="B29" s="12"/>
      <c r="C29" s="12"/>
      <c r="D29" s="12"/>
      <c r="E29" s="12"/>
      <c r="F29" s="12"/>
      <c r="G29" s="12"/>
      <c r="H29" s="12"/>
      <c r="I29" s="12"/>
      <c r="J29" s="6" t="s">
        <v>392</v>
      </c>
    </row>
    <row r="30" spans="1:45" ht="99.75" customHeight="1" thickBot="1" thickTop="1">
      <c r="A30" s="272" t="s">
        <v>427</v>
      </c>
      <c r="B30" s="273" t="s">
        <v>347</v>
      </c>
      <c r="C30" s="274" t="s">
        <v>666</v>
      </c>
      <c r="D30" s="274" t="s">
        <v>639</v>
      </c>
      <c r="E30" s="274" t="s">
        <v>640</v>
      </c>
      <c r="F30" s="274" t="s">
        <v>641</v>
      </c>
      <c r="G30" s="443" t="s">
        <v>642</v>
      </c>
      <c r="H30" s="274" t="s">
        <v>643</v>
      </c>
      <c r="I30" s="274" t="s">
        <v>644</v>
      </c>
      <c r="J30" s="275" t="s">
        <v>664</v>
      </c>
      <c r="AQ30"/>
      <c r="AR30"/>
      <c r="AS30"/>
    </row>
    <row r="31" spans="1:45" ht="15" customHeight="1" thickTop="1">
      <c r="A31" s="52" t="s">
        <v>315</v>
      </c>
      <c r="B31" s="69" t="s">
        <v>616</v>
      </c>
      <c r="C31" s="70">
        <v>0</v>
      </c>
      <c r="D31" s="70">
        <v>8571</v>
      </c>
      <c r="E31" s="70">
        <v>7377</v>
      </c>
      <c r="F31" s="70">
        <v>0</v>
      </c>
      <c r="G31" s="444">
        <v>0</v>
      </c>
      <c r="H31" s="70">
        <v>664</v>
      </c>
      <c r="I31" s="70">
        <v>0</v>
      </c>
      <c r="J31" s="78">
        <v>0</v>
      </c>
      <c r="AQ31"/>
      <c r="AR31"/>
      <c r="AS31"/>
    </row>
    <row r="32" spans="1:45" ht="22.5">
      <c r="A32" s="43" t="s">
        <v>316</v>
      </c>
      <c r="B32" s="45" t="s">
        <v>615</v>
      </c>
      <c r="C32" s="46">
        <v>0</v>
      </c>
      <c r="D32" s="46">
        <v>1945</v>
      </c>
      <c r="E32" s="46">
        <v>2085</v>
      </c>
      <c r="F32" s="46">
        <v>0</v>
      </c>
      <c r="G32" s="445">
        <v>0</v>
      </c>
      <c r="H32" s="46">
        <v>161</v>
      </c>
      <c r="I32" s="46">
        <v>0</v>
      </c>
      <c r="J32" s="76">
        <v>0</v>
      </c>
      <c r="AQ32"/>
      <c r="AR32"/>
      <c r="AS32"/>
    </row>
    <row r="33" spans="1:45" ht="15" customHeight="1">
      <c r="A33" s="43" t="s">
        <v>317</v>
      </c>
      <c r="B33" s="45" t="s">
        <v>138</v>
      </c>
      <c r="C33" s="46">
        <v>0</v>
      </c>
      <c r="D33" s="46">
        <v>6990</v>
      </c>
      <c r="E33" s="46">
        <v>8702</v>
      </c>
      <c r="F33" s="46">
        <v>3318</v>
      </c>
      <c r="G33" s="445">
        <v>83</v>
      </c>
      <c r="H33" s="46">
        <v>8580</v>
      </c>
      <c r="I33" s="46">
        <v>3317</v>
      </c>
      <c r="J33" s="76">
        <v>0</v>
      </c>
      <c r="AQ33"/>
      <c r="AR33"/>
      <c r="AS33"/>
    </row>
    <row r="34" spans="1:45" ht="15" customHeight="1">
      <c r="A34" s="43" t="s">
        <v>318</v>
      </c>
      <c r="B34" s="45" t="s">
        <v>617</v>
      </c>
      <c r="C34" s="46">
        <v>0</v>
      </c>
      <c r="D34" s="46">
        <v>0</v>
      </c>
      <c r="E34" s="46">
        <v>0</v>
      </c>
      <c r="F34" s="46">
        <v>0</v>
      </c>
      <c r="G34" s="445">
        <v>0</v>
      </c>
      <c r="H34" s="46">
        <v>0</v>
      </c>
      <c r="I34" s="46">
        <v>0</v>
      </c>
      <c r="J34" s="76">
        <v>15648</v>
      </c>
      <c r="AQ34"/>
      <c r="AR34"/>
      <c r="AS34"/>
    </row>
    <row r="35" spans="1:45" ht="15" customHeight="1">
      <c r="A35" s="43" t="s">
        <v>319</v>
      </c>
      <c r="B35" s="45" t="s">
        <v>629</v>
      </c>
      <c r="C35" s="46">
        <v>0</v>
      </c>
      <c r="D35" s="46">
        <v>0</v>
      </c>
      <c r="E35" s="46">
        <v>0</v>
      </c>
      <c r="F35" s="46">
        <v>0</v>
      </c>
      <c r="G35" s="445">
        <v>0</v>
      </c>
      <c r="H35" s="46">
        <v>0</v>
      </c>
      <c r="I35" s="46">
        <v>0</v>
      </c>
      <c r="J35" s="76">
        <v>0</v>
      </c>
      <c r="AQ35"/>
      <c r="AR35"/>
      <c r="AS35"/>
    </row>
    <row r="36" spans="1:45" ht="22.5">
      <c r="A36" s="43" t="s">
        <v>320</v>
      </c>
      <c r="B36" s="45" t="s">
        <v>618</v>
      </c>
      <c r="C36" s="46">
        <v>0</v>
      </c>
      <c r="D36" s="46">
        <v>0</v>
      </c>
      <c r="E36" s="46">
        <v>0</v>
      </c>
      <c r="F36" s="46">
        <v>0</v>
      </c>
      <c r="G36" s="445">
        <v>0</v>
      </c>
      <c r="H36" s="46">
        <v>0</v>
      </c>
      <c r="I36" s="46">
        <v>0</v>
      </c>
      <c r="J36" s="76">
        <v>0</v>
      </c>
      <c r="AQ36"/>
      <c r="AR36"/>
      <c r="AS36"/>
    </row>
    <row r="37" spans="1:45" ht="22.5">
      <c r="A37" s="43" t="s">
        <v>321</v>
      </c>
      <c r="B37" s="45" t="s">
        <v>387</v>
      </c>
      <c r="C37" s="46">
        <v>0</v>
      </c>
      <c r="D37" s="46">
        <v>0</v>
      </c>
      <c r="E37" s="46">
        <v>0</v>
      </c>
      <c r="F37" s="46">
        <v>0</v>
      </c>
      <c r="G37" s="445">
        <v>0</v>
      </c>
      <c r="H37" s="46">
        <v>0</v>
      </c>
      <c r="I37" s="46">
        <v>0</v>
      </c>
      <c r="J37" s="76">
        <v>0</v>
      </c>
      <c r="AQ37"/>
      <c r="AR37"/>
      <c r="AS37"/>
    </row>
    <row r="38" spans="1:45" ht="15" customHeight="1">
      <c r="A38" s="43" t="s">
        <v>322</v>
      </c>
      <c r="B38" s="45" t="s">
        <v>619</v>
      </c>
      <c r="C38" s="46">
        <v>0</v>
      </c>
      <c r="D38" s="46">
        <v>0</v>
      </c>
      <c r="E38" s="46">
        <v>0</v>
      </c>
      <c r="F38" s="46">
        <v>0</v>
      </c>
      <c r="G38" s="445">
        <v>0</v>
      </c>
      <c r="H38" s="46">
        <v>0</v>
      </c>
      <c r="I38" s="46">
        <v>0</v>
      </c>
      <c r="J38" s="76">
        <v>0</v>
      </c>
      <c r="AQ38"/>
      <c r="AR38"/>
      <c r="AS38"/>
    </row>
    <row r="39" spans="1:45" ht="22.5">
      <c r="A39" s="43" t="s">
        <v>323</v>
      </c>
      <c r="B39" s="45" t="s">
        <v>624</v>
      </c>
      <c r="C39" s="46">
        <v>0</v>
      </c>
      <c r="D39" s="46">
        <v>0</v>
      </c>
      <c r="E39" s="46">
        <v>0</v>
      </c>
      <c r="F39" s="46">
        <v>0</v>
      </c>
      <c r="G39" s="445">
        <v>0</v>
      </c>
      <c r="H39" s="46">
        <v>0</v>
      </c>
      <c r="I39" s="46">
        <v>0</v>
      </c>
      <c r="J39" s="76">
        <v>0</v>
      </c>
      <c r="AQ39"/>
      <c r="AR39"/>
      <c r="AS39"/>
    </row>
    <row r="40" spans="1:45" ht="15" customHeight="1">
      <c r="A40" s="43" t="s">
        <v>324</v>
      </c>
      <c r="B40" s="45" t="s">
        <v>625</v>
      </c>
      <c r="C40" s="46">
        <v>0</v>
      </c>
      <c r="D40" s="46">
        <v>0</v>
      </c>
      <c r="E40" s="46">
        <v>0</v>
      </c>
      <c r="F40" s="46">
        <v>0</v>
      </c>
      <c r="G40" s="445">
        <v>0</v>
      </c>
      <c r="H40" s="46">
        <v>0</v>
      </c>
      <c r="I40" s="46">
        <v>0</v>
      </c>
      <c r="J40" s="76">
        <v>15648</v>
      </c>
      <c r="AQ40"/>
      <c r="AR40"/>
      <c r="AS40"/>
    </row>
    <row r="41" spans="1:45" ht="15" customHeight="1">
      <c r="A41" s="43" t="s">
        <v>349</v>
      </c>
      <c r="B41" s="45" t="s">
        <v>140</v>
      </c>
      <c r="C41" s="46">
        <v>0</v>
      </c>
      <c r="D41" s="46">
        <v>0</v>
      </c>
      <c r="E41" s="46">
        <v>0</v>
      </c>
      <c r="F41" s="46">
        <v>0</v>
      </c>
      <c r="G41" s="445">
        <v>0</v>
      </c>
      <c r="H41" s="46">
        <v>0</v>
      </c>
      <c r="I41" s="46">
        <v>0</v>
      </c>
      <c r="J41" s="76">
        <v>0</v>
      </c>
      <c r="AQ41"/>
      <c r="AR41"/>
      <c r="AS41"/>
    </row>
    <row r="42" spans="1:45" ht="15" customHeight="1">
      <c r="A42" s="43" t="s">
        <v>325</v>
      </c>
      <c r="B42" s="45" t="s">
        <v>626</v>
      </c>
      <c r="C42" s="46">
        <v>0</v>
      </c>
      <c r="D42" s="46">
        <v>17506</v>
      </c>
      <c r="E42" s="46">
        <v>18164</v>
      </c>
      <c r="F42" s="46">
        <v>3318</v>
      </c>
      <c r="G42" s="445">
        <v>83</v>
      </c>
      <c r="H42" s="46">
        <v>9405</v>
      </c>
      <c r="I42" s="46">
        <v>3317</v>
      </c>
      <c r="J42" s="76">
        <v>15648</v>
      </c>
      <c r="AQ42"/>
      <c r="AR42"/>
      <c r="AS42"/>
    </row>
    <row r="43" spans="1:45" ht="15" customHeight="1">
      <c r="A43" s="43" t="s">
        <v>350</v>
      </c>
      <c r="B43" s="45" t="s">
        <v>620</v>
      </c>
      <c r="C43" s="46">
        <v>0</v>
      </c>
      <c r="D43" s="46">
        <v>0</v>
      </c>
      <c r="E43" s="46">
        <v>0</v>
      </c>
      <c r="F43" s="46">
        <v>0</v>
      </c>
      <c r="G43" s="445">
        <v>0</v>
      </c>
      <c r="H43" s="46">
        <v>0</v>
      </c>
      <c r="I43" s="46">
        <v>0</v>
      </c>
      <c r="J43" s="76">
        <v>0</v>
      </c>
      <c r="AQ43"/>
      <c r="AR43"/>
      <c r="AS43"/>
    </row>
    <row r="44" spans="1:45" ht="15" customHeight="1">
      <c r="A44" s="43" t="s">
        <v>351</v>
      </c>
      <c r="B44" s="45" t="s">
        <v>621</v>
      </c>
      <c r="C44" s="46">
        <v>405</v>
      </c>
      <c r="D44" s="46">
        <v>397</v>
      </c>
      <c r="E44" s="46">
        <v>278</v>
      </c>
      <c r="F44" s="46">
        <v>13136</v>
      </c>
      <c r="G44" s="445">
        <v>0</v>
      </c>
      <c r="H44" s="46">
        <v>0</v>
      </c>
      <c r="I44" s="46">
        <v>1648</v>
      </c>
      <c r="J44" s="76">
        <v>0</v>
      </c>
      <c r="AQ44"/>
      <c r="AR44"/>
      <c r="AS44"/>
    </row>
    <row r="45" spans="1:45" ht="22.5">
      <c r="A45" s="43" t="s">
        <v>352</v>
      </c>
      <c r="B45" s="45" t="s">
        <v>136</v>
      </c>
      <c r="C45" s="46">
        <v>0</v>
      </c>
      <c r="D45" s="46">
        <v>0</v>
      </c>
      <c r="E45" s="46">
        <v>0</v>
      </c>
      <c r="F45" s="46">
        <v>0</v>
      </c>
      <c r="G45" s="445">
        <v>0</v>
      </c>
      <c r="H45" s="46">
        <v>0</v>
      </c>
      <c r="I45" s="46">
        <v>0</v>
      </c>
      <c r="J45" s="76">
        <v>0</v>
      </c>
      <c r="AQ45"/>
      <c r="AR45"/>
      <c r="AS45"/>
    </row>
    <row r="46" spans="1:45" ht="15" customHeight="1">
      <c r="A46" s="43" t="s">
        <v>326</v>
      </c>
      <c r="B46" s="45" t="s">
        <v>627</v>
      </c>
      <c r="C46" s="46">
        <v>405</v>
      </c>
      <c r="D46" s="46">
        <v>397</v>
      </c>
      <c r="E46" s="46">
        <v>278</v>
      </c>
      <c r="F46" s="46">
        <v>13136</v>
      </c>
      <c r="G46" s="445">
        <v>0</v>
      </c>
      <c r="H46" s="46">
        <v>0</v>
      </c>
      <c r="I46" s="46">
        <v>1648</v>
      </c>
      <c r="J46" s="76">
        <v>0</v>
      </c>
      <c r="AQ46"/>
      <c r="AR46"/>
      <c r="AS46"/>
    </row>
    <row r="47" spans="1:45" ht="15" customHeight="1">
      <c r="A47" s="43" t="s">
        <v>353</v>
      </c>
      <c r="B47" s="45" t="s">
        <v>628</v>
      </c>
      <c r="C47" s="46">
        <v>405</v>
      </c>
      <c r="D47" s="46">
        <v>17903</v>
      </c>
      <c r="E47" s="46">
        <v>18442</v>
      </c>
      <c r="F47" s="46">
        <v>16454</v>
      </c>
      <c r="G47" s="445">
        <v>83</v>
      </c>
      <c r="H47" s="46">
        <v>9405</v>
      </c>
      <c r="I47" s="46">
        <v>4965</v>
      </c>
      <c r="J47" s="76">
        <v>15648</v>
      </c>
      <c r="AQ47"/>
      <c r="AR47"/>
      <c r="AS47"/>
    </row>
    <row r="48" spans="1:45" ht="15" customHeight="1">
      <c r="A48" s="43" t="s">
        <v>354</v>
      </c>
      <c r="B48" s="45" t="s">
        <v>622</v>
      </c>
      <c r="C48" s="46">
        <v>0</v>
      </c>
      <c r="D48" s="46">
        <v>0</v>
      </c>
      <c r="E48" s="46">
        <v>0</v>
      </c>
      <c r="F48" s="46">
        <v>0</v>
      </c>
      <c r="G48" s="445">
        <v>0</v>
      </c>
      <c r="H48" s="46">
        <v>0</v>
      </c>
      <c r="I48" s="46">
        <v>0</v>
      </c>
      <c r="J48" s="76">
        <v>14677</v>
      </c>
      <c r="AQ48"/>
      <c r="AR48"/>
      <c r="AS48"/>
    </row>
    <row r="49" spans="1:45" ht="15" customHeight="1">
      <c r="A49" s="43" t="s">
        <v>314</v>
      </c>
      <c r="B49" s="45" t="s">
        <v>623</v>
      </c>
      <c r="C49" s="46">
        <v>0</v>
      </c>
      <c r="D49" s="46">
        <v>0</v>
      </c>
      <c r="E49" s="46">
        <v>0</v>
      </c>
      <c r="F49" s="46">
        <v>0</v>
      </c>
      <c r="G49" s="445">
        <v>0</v>
      </c>
      <c r="H49" s="46">
        <v>0</v>
      </c>
      <c r="I49" s="46">
        <v>0</v>
      </c>
      <c r="J49" s="76">
        <v>14677</v>
      </c>
      <c r="AQ49"/>
      <c r="AR49"/>
      <c r="AS49"/>
    </row>
    <row r="50" spans="1:45" ht="15" customHeight="1" thickBot="1">
      <c r="A50" s="215" t="s">
        <v>355</v>
      </c>
      <c r="B50" s="49" t="s">
        <v>141</v>
      </c>
      <c r="C50" s="50">
        <v>405</v>
      </c>
      <c r="D50" s="50">
        <v>17903</v>
      </c>
      <c r="E50" s="50">
        <v>18442</v>
      </c>
      <c r="F50" s="50">
        <v>16454</v>
      </c>
      <c r="G50" s="449">
        <v>83</v>
      </c>
      <c r="H50" s="50">
        <v>9405</v>
      </c>
      <c r="I50" s="50">
        <v>4965</v>
      </c>
      <c r="J50" s="77">
        <v>30325</v>
      </c>
      <c r="AQ50"/>
      <c r="AR50"/>
      <c r="AS50"/>
    </row>
    <row r="51" spans="1:45" s="1" customFormat="1" ht="15" customHeight="1" thickTop="1">
      <c r="A51" s="5"/>
      <c r="B51" s="5"/>
      <c r="C51" s="5"/>
      <c r="D51" s="5"/>
      <c r="E51" s="5"/>
      <c r="F51" s="5"/>
      <c r="G51" s="5"/>
      <c r="H51" s="5"/>
      <c r="I51" s="5"/>
      <c r="J51" s="6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</row>
    <row r="52" spans="1:45" s="1" customFormat="1" ht="1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spans="1:45" s="1" customFormat="1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</row>
    <row r="54" spans="1:45" s="1" customFormat="1" ht="15" customHeight="1">
      <c r="A54" s="9"/>
      <c r="B54" s="9"/>
      <c r="C54" s="9"/>
      <c r="D54" s="9"/>
      <c r="E54" s="9"/>
      <c r="F54" s="9"/>
      <c r="G54" s="9"/>
      <c r="H54" s="9"/>
      <c r="I54" s="9"/>
      <c r="J54" s="6" t="s">
        <v>795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</row>
    <row r="55" spans="1:45" s="1" customFormat="1" ht="15" customHeight="1" thickBot="1">
      <c r="A55" s="12"/>
      <c r="B55" s="12"/>
      <c r="C55" s="12"/>
      <c r="D55" s="12"/>
      <c r="E55" s="12"/>
      <c r="F55" s="12"/>
      <c r="G55" s="12"/>
      <c r="H55" s="12"/>
      <c r="I55" s="12"/>
      <c r="J55" s="6" t="s">
        <v>392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</row>
    <row r="56" spans="1:42" s="1" customFormat="1" ht="99.75" customHeight="1" thickBot="1" thickTop="1">
      <c r="A56" s="272" t="s">
        <v>427</v>
      </c>
      <c r="B56" s="273" t="s">
        <v>347</v>
      </c>
      <c r="C56" s="274" t="s">
        <v>663</v>
      </c>
      <c r="D56" s="274" t="s">
        <v>647</v>
      </c>
      <c r="E56" s="274" t="s">
        <v>648</v>
      </c>
      <c r="F56" s="274" t="s">
        <v>649</v>
      </c>
      <c r="G56" s="443" t="s">
        <v>661</v>
      </c>
      <c r="H56" s="274" t="s">
        <v>660</v>
      </c>
      <c r="I56" s="274" t="s">
        <v>659</v>
      </c>
      <c r="J56" s="275" t="s">
        <v>658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s="1" customFormat="1" ht="15" customHeight="1" thickTop="1">
      <c r="A57" s="52" t="s">
        <v>315</v>
      </c>
      <c r="B57" s="69" t="s">
        <v>616</v>
      </c>
      <c r="C57" s="70">
        <v>0</v>
      </c>
      <c r="D57" s="70">
        <v>0</v>
      </c>
      <c r="E57" s="70">
        <v>0</v>
      </c>
      <c r="F57" s="70">
        <v>0</v>
      </c>
      <c r="G57" s="444">
        <v>0</v>
      </c>
      <c r="H57" s="70">
        <v>0</v>
      </c>
      <c r="I57" s="70">
        <v>0</v>
      </c>
      <c r="J57" s="78">
        <v>0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s="1" customFormat="1" ht="22.5">
      <c r="A58" s="43" t="s">
        <v>316</v>
      </c>
      <c r="B58" s="45" t="s">
        <v>615</v>
      </c>
      <c r="C58" s="46">
        <v>0</v>
      </c>
      <c r="D58" s="46">
        <v>0</v>
      </c>
      <c r="E58" s="46">
        <v>0</v>
      </c>
      <c r="F58" s="46">
        <v>0</v>
      </c>
      <c r="G58" s="445">
        <v>0</v>
      </c>
      <c r="H58" s="46">
        <v>0</v>
      </c>
      <c r="I58" s="46">
        <v>0</v>
      </c>
      <c r="J58" s="76">
        <v>0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s="1" customFormat="1" ht="15" customHeight="1">
      <c r="A59" s="43" t="s">
        <v>317</v>
      </c>
      <c r="B59" s="45" t="s">
        <v>138</v>
      </c>
      <c r="C59" s="46">
        <v>691</v>
      </c>
      <c r="D59" s="46">
        <v>213</v>
      </c>
      <c r="E59" s="46">
        <v>0</v>
      </c>
      <c r="F59" s="46">
        <v>0</v>
      </c>
      <c r="G59" s="445">
        <v>0</v>
      </c>
      <c r="H59" s="46">
        <v>828</v>
      </c>
      <c r="I59" s="46">
        <v>0</v>
      </c>
      <c r="J59" s="76">
        <v>132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s="1" customFormat="1" ht="15" customHeight="1">
      <c r="A60" s="43" t="s">
        <v>318</v>
      </c>
      <c r="B60" s="45" t="s">
        <v>617</v>
      </c>
      <c r="C60" s="46">
        <v>0</v>
      </c>
      <c r="D60" s="46">
        <v>0</v>
      </c>
      <c r="E60" s="46">
        <v>478</v>
      </c>
      <c r="F60" s="46">
        <v>6</v>
      </c>
      <c r="G60" s="445">
        <v>9</v>
      </c>
      <c r="H60" s="46">
        <v>0</v>
      </c>
      <c r="I60" s="46">
        <v>767</v>
      </c>
      <c r="J60" s="76">
        <v>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s="1" customFormat="1" ht="15" customHeight="1">
      <c r="A61" s="43" t="s">
        <v>319</v>
      </c>
      <c r="B61" s="45" t="s">
        <v>629</v>
      </c>
      <c r="C61" s="46">
        <v>0</v>
      </c>
      <c r="D61" s="46">
        <v>0</v>
      </c>
      <c r="E61" s="46">
        <v>0</v>
      </c>
      <c r="F61" s="46">
        <v>0</v>
      </c>
      <c r="G61" s="445">
        <v>0</v>
      </c>
      <c r="H61" s="46">
        <v>0</v>
      </c>
      <c r="I61" s="46">
        <v>0</v>
      </c>
      <c r="J61" s="76">
        <v>0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s="1" customFormat="1" ht="22.5">
      <c r="A62" s="43" t="s">
        <v>320</v>
      </c>
      <c r="B62" s="45" t="s">
        <v>618</v>
      </c>
      <c r="C62" s="46">
        <v>0</v>
      </c>
      <c r="D62" s="46">
        <v>0</v>
      </c>
      <c r="E62" s="46">
        <v>0</v>
      </c>
      <c r="F62" s="46">
        <v>0</v>
      </c>
      <c r="G62" s="445">
        <v>0</v>
      </c>
      <c r="H62" s="46">
        <v>0</v>
      </c>
      <c r="I62" s="46">
        <v>0</v>
      </c>
      <c r="J62" s="76">
        <v>0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s="1" customFormat="1" ht="22.5">
      <c r="A63" s="43" t="s">
        <v>321</v>
      </c>
      <c r="B63" s="45" t="s">
        <v>387</v>
      </c>
      <c r="C63" s="46">
        <v>0</v>
      </c>
      <c r="D63" s="46">
        <v>0</v>
      </c>
      <c r="E63" s="46">
        <v>0</v>
      </c>
      <c r="F63" s="46">
        <v>0</v>
      </c>
      <c r="G63" s="445">
        <v>0</v>
      </c>
      <c r="H63" s="46">
        <v>0</v>
      </c>
      <c r="I63" s="46">
        <v>0</v>
      </c>
      <c r="J63" s="76">
        <v>0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s="1" customFormat="1" ht="15" customHeight="1">
      <c r="A64" s="43" t="s">
        <v>322</v>
      </c>
      <c r="B64" s="45" t="s">
        <v>619</v>
      </c>
      <c r="C64" s="46">
        <v>0</v>
      </c>
      <c r="D64" s="46">
        <v>0</v>
      </c>
      <c r="E64" s="46">
        <v>0</v>
      </c>
      <c r="F64" s="46">
        <v>0</v>
      </c>
      <c r="G64" s="445">
        <v>0</v>
      </c>
      <c r="H64" s="46">
        <v>0</v>
      </c>
      <c r="I64" s="46">
        <v>0</v>
      </c>
      <c r="J64" s="76">
        <v>0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s="1" customFormat="1" ht="22.5">
      <c r="A65" s="43" t="s">
        <v>323</v>
      </c>
      <c r="B65" s="45" t="s">
        <v>624</v>
      </c>
      <c r="C65" s="46">
        <v>0</v>
      </c>
      <c r="D65" s="46">
        <v>0</v>
      </c>
      <c r="E65" s="46">
        <v>0</v>
      </c>
      <c r="F65" s="46">
        <v>0</v>
      </c>
      <c r="G65" s="445">
        <v>0</v>
      </c>
      <c r="H65" s="46">
        <v>0</v>
      </c>
      <c r="I65" s="46">
        <v>0</v>
      </c>
      <c r="J65" s="76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s="1" customFormat="1" ht="15" customHeight="1">
      <c r="A66" s="43" t="s">
        <v>324</v>
      </c>
      <c r="B66" s="45" t="s">
        <v>625</v>
      </c>
      <c r="C66" s="46">
        <v>0</v>
      </c>
      <c r="D66" s="46">
        <v>0</v>
      </c>
      <c r="E66" s="46">
        <v>478</v>
      </c>
      <c r="F66" s="46">
        <v>6</v>
      </c>
      <c r="G66" s="445">
        <v>9</v>
      </c>
      <c r="H66" s="46">
        <v>0</v>
      </c>
      <c r="I66" s="46">
        <v>767</v>
      </c>
      <c r="J66" s="76">
        <v>0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s="1" customFormat="1" ht="15" customHeight="1">
      <c r="A67" s="43" t="s">
        <v>349</v>
      </c>
      <c r="B67" s="45" t="s">
        <v>140</v>
      </c>
      <c r="C67" s="46">
        <v>0</v>
      </c>
      <c r="D67" s="46">
        <v>0</v>
      </c>
      <c r="E67" s="46">
        <v>0</v>
      </c>
      <c r="F67" s="46">
        <v>0</v>
      </c>
      <c r="G67" s="445">
        <v>0</v>
      </c>
      <c r="H67" s="46">
        <v>0</v>
      </c>
      <c r="I67" s="46">
        <v>0</v>
      </c>
      <c r="J67" s="76">
        <v>0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s="1" customFormat="1" ht="15" customHeight="1">
      <c r="A68" s="43" t="s">
        <v>325</v>
      </c>
      <c r="B68" s="45" t="s">
        <v>626</v>
      </c>
      <c r="C68" s="46">
        <v>691</v>
      </c>
      <c r="D68" s="46">
        <v>213</v>
      </c>
      <c r="E68" s="46">
        <v>478</v>
      </c>
      <c r="F68" s="46">
        <v>6</v>
      </c>
      <c r="G68" s="445">
        <v>9</v>
      </c>
      <c r="H68" s="46">
        <v>828</v>
      </c>
      <c r="I68" s="46">
        <v>767</v>
      </c>
      <c r="J68" s="76">
        <v>132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s="1" customFormat="1" ht="15" customHeight="1">
      <c r="A69" s="43" t="s">
        <v>350</v>
      </c>
      <c r="B69" s="45" t="s">
        <v>620</v>
      </c>
      <c r="C69" s="46">
        <v>0</v>
      </c>
      <c r="D69" s="46">
        <v>0</v>
      </c>
      <c r="E69" s="46">
        <v>0</v>
      </c>
      <c r="F69" s="46">
        <v>0</v>
      </c>
      <c r="G69" s="445">
        <v>0</v>
      </c>
      <c r="H69" s="46">
        <v>0</v>
      </c>
      <c r="I69" s="46">
        <v>0</v>
      </c>
      <c r="J69" s="76">
        <v>0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s="1" customFormat="1" ht="15" customHeight="1">
      <c r="A70" s="43" t="s">
        <v>351</v>
      </c>
      <c r="B70" s="45" t="s">
        <v>621</v>
      </c>
      <c r="C70" s="46">
        <v>0</v>
      </c>
      <c r="D70" s="46">
        <v>0</v>
      </c>
      <c r="E70" s="46">
        <v>0</v>
      </c>
      <c r="F70" s="46">
        <v>0</v>
      </c>
      <c r="G70" s="445">
        <v>0</v>
      </c>
      <c r="H70" s="46">
        <v>0</v>
      </c>
      <c r="I70" s="46">
        <v>0</v>
      </c>
      <c r="J70" s="76">
        <v>0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s="1" customFormat="1" ht="22.5">
      <c r="A71" s="43" t="s">
        <v>352</v>
      </c>
      <c r="B71" s="45" t="s">
        <v>136</v>
      </c>
      <c r="C71" s="46">
        <v>0</v>
      </c>
      <c r="D71" s="46">
        <v>0</v>
      </c>
      <c r="E71" s="46">
        <v>0</v>
      </c>
      <c r="F71" s="46">
        <v>0</v>
      </c>
      <c r="G71" s="445">
        <v>0</v>
      </c>
      <c r="H71" s="46">
        <v>0</v>
      </c>
      <c r="I71" s="46">
        <v>0</v>
      </c>
      <c r="J71" s="76">
        <v>0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s="1" customFormat="1" ht="15" customHeight="1">
      <c r="A72" s="43" t="s">
        <v>326</v>
      </c>
      <c r="B72" s="45" t="s">
        <v>627</v>
      </c>
      <c r="C72" s="46">
        <v>0</v>
      </c>
      <c r="D72" s="46">
        <v>0</v>
      </c>
      <c r="E72" s="46">
        <v>0</v>
      </c>
      <c r="F72" s="46">
        <v>0</v>
      </c>
      <c r="G72" s="445">
        <v>0</v>
      </c>
      <c r="H72" s="46">
        <v>0</v>
      </c>
      <c r="I72" s="46">
        <v>0</v>
      </c>
      <c r="J72" s="76">
        <v>0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s="1" customFormat="1" ht="15" customHeight="1">
      <c r="A73" s="43" t="s">
        <v>353</v>
      </c>
      <c r="B73" s="45" t="s">
        <v>628</v>
      </c>
      <c r="C73" s="46">
        <v>691</v>
      </c>
      <c r="D73" s="46">
        <v>213</v>
      </c>
      <c r="E73" s="46">
        <v>478</v>
      </c>
      <c r="F73" s="46">
        <v>6</v>
      </c>
      <c r="G73" s="445">
        <v>9</v>
      </c>
      <c r="H73" s="46">
        <v>828</v>
      </c>
      <c r="I73" s="46">
        <v>767</v>
      </c>
      <c r="J73" s="76">
        <v>132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s="1" customFormat="1" ht="15" customHeight="1">
      <c r="A74" s="43" t="s">
        <v>354</v>
      </c>
      <c r="B74" s="45" t="s">
        <v>622</v>
      </c>
      <c r="C74" s="46">
        <v>0</v>
      </c>
      <c r="D74" s="46">
        <v>0</v>
      </c>
      <c r="E74" s="46">
        <v>0</v>
      </c>
      <c r="F74" s="46">
        <v>0</v>
      </c>
      <c r="G74" s="445">
        <v>0</v>
      </c>
      <c r="H74" s="46">
        <v>0</v>
      </c>
      <c r="I74" s="46">
        <v>0</v>
      </c>
      <c r="J74" s="76">
        <v>0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s="1" customFormat="1" ht="15" customHeight="1">
      <c r="A75" s="43" t="s">
        <v>314</v>
      </c>
      <c r="B75" s="45" t="s">
        <v>623</v>
      </c>
      <c r="C75" s="46">
        <v>0</v>
      </c>
      <c r="D75" s="46">
        <v>0</v>
      </c>
      <c r="E75" s="46">
        <v>0</v>
      </c>
      <c r="F75" s="46">
        <v>0</v>
      </c>
      <c r="G75" s="445">
        <v>0</v>
      </c>
      <c r="H75" s="46">
        <v>0</v>
      </c>
      <c r="I75" s="46">
        <v>0</v>
      </c>
      <c r="J75" s="76">
        <v>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s="1" customFormat="1" ht="15" customHeight="1" thickBot="1">
      <c r="A76" s="215" t="s">
        <v>355</v>
      </c>
      <c r="B76" s="49" t="s">
        <v>141</v>
      </c>
      <c r="C76" s="50">
        <v>691</v>
      </c>
      <c r="D76" s="50">
        <v>213</v>
      </c>
      <c r="E76" s="50">
        <v>478</v>
      </c>
      <c r="F76" s="50">
        <v>6</v>
      </c>
      <c r="G76" s="449">
        <v>9</v>
      </c>
      <c r="H76" s="50">
        <v>828</v>
      </c>
      <c r="I76" s="50">
        <v>767</v>
      </c>
      <c r="J76" s="77">
        <v>132</v>
      </c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10" ht="15" customHeight="1" thickTop="1">
      <c r="A77" s="5"/>
      <c r="B77" s="5"/>
      <c r="C77" s="5"/>
      <c r="D77" s="5"/>
      <c r="E77" s="5"/>
      <c r="F77" s="5"/>
      <c r="G77" s="5"/>
      <c r="H77" s="5"/>
      <c r="I77" s="5"/>
      <c r="J77" s="6"/>
    </row>
    <row r="78" spans="1:10" ht="15" customHeight="1">
      <c r="A78" s="5"/>
      <c r="B78" s="5"/>
      <c r="C78" s="5"/>
      <c r="D78" s="5"/>
      <c r="E78" s="5"/>
      <c r="F78" s="5"/>
      <c r="G78" s="5"/>
      <c r="H78" s="5"/>
      <c r="I78" s="5"/>
      <c r="J78" s="6"/>
    </row>
    <row r="79" spans="1:10" ht="15" customHeight="1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>
      <c r="A80" s="9"/>
      <c r="B80" s="9"/>
      <c r="C80" s="9"/>
      <c r="D80" s="9"/>
      <c r="E80" s="9"/>
      <c r="F80" s="9"/>
      <c r="G80" s="9"/>
      <c r="H80" s="9"/>
      <c r="I80" s="9"/>
      <c r="J80" s="6" t="s">
        <v>795</v>
      </c>
    </row>
    <row r="81" spans="1:10" ht="15" customHeight="1" thickBot="1">
      <c r="A81" s="12"/>
      <c r="B81" s="12"/>
      <c r="C81" s="12"/>
      <c r="D81" s="12"/>
      <c r="E81" s="12"/>
      <c r="F81" s="12"/>
      <c r="G81" s="12"/>
      <c r="H81" s="12"/>
      <c r="I81" s="12"/>
      <c r="J81" s="6" t="s">
        <v>392</v>
      </c>
    </row>
    <row r="82" spans="1:45" ht="99.75" customHeight="1" thickBot="1" thickTop="1">
      <c r="A82" s="272" t="s">
        <v>427</v>
      </c>
      <c r="B82" s="273" t="s">
        <v>347</v>
      </c>
      <c r="C82" s="274" t="s">
        <v>657</v>
      </c>
      <c r="D82" s="274" t="s">
        <v>656</v>
      </c>
      <c r="E82" s="274" t="s">
        <v>655</v>
      </c>
      <c r="F82" s="274" t="s">
        <v>654</v>
      </c>
      <c r="G82" s="443" t="s">
        <v>662</v>
      </c>
      <c r="H82" s="274" t="s">
        <v>667</v>
      </c>
      <c r="I82" s="274" t="s">
        <v>668</v>
      </c>
      <c r="J82" s="275" t="s">
        <v>653</v>
      </c>
      <c r="AQ82"/>
      <c r="AR82"/>
      <c r="AS82"/>
    </row>
    <row r="83" spans="1:45" ht="15" customHeight="1" thickTop="1">
      <c r="A83" s="52" t="s">
        <v>315</v>
      </c>
      <c r="B83" s="69" t="s">
        <v>616</v>
      </c>
      <c r="C83" s="70">
        <v>0</v>
      </c>
      <c r="D83" s="70">
        <v>0</v>
      </c>
      <c r="E83" s="70">
        <v>0</v>
      </c>
      <c r="F83" s="70">
        <v>0</v>
      </c>
      <c r="G83" s="444">
        <v>0</v>
      </c>
      <c r="H83" s="70">
        <v>0</v>
      </c>
      <c r="I83" s="70">
        <v>0</v>
      </c>
      <c r="J83" s="78">
        <v>276</v>
      </c>
      <c r="AQ83"/>
      <c r="AR83"/>
      <c r="AS83"/>
    </row>
    <row r="84" spans="1:45" ht="22.5">
      <c r="A84" s="43" t="s">
        <v>316</v>
      </c>
      <c r="B84" s="45" t="s">
        <v>615</v>
      </c>
      <c r="C84" s="46">
        <v>0</v>
      </c>
      <c r="D84" s="46">
        <v>0</v>
      </c>
      <c r="E84" s="46">
        <v>0</v>
      </c>
      <c r="F84" s="46">
        <v>0</v>
      </c>
      <c r="G84" s="445">
        <v>0</v>
      </c>
      <c r="H84" s="46">
        <v>0</v>
      </c>
      <c r="I84" s="46">
        <v>0</v>
      </c>
      <c r="J84" s="76">
        <v>67</v>
      </c>
      <c r="AQ84"/>
      <c r="AR84"/>
      <c r="AS84"/>
    </row>
    <row r="85" spans="1:45" ht="15" customHeight="1">
      <c r="A85" s="43" t="s">
        <v>317</v>
      </c>
      <c r="B85" s="45" t="s">
        <v>138</v>
      </c>
      <c r="C85" s="46">
        <v>437</v>
      </c>
      <c r="D85" s="46">
        <v>0</v>
      </c>
      <c r="E85" s="46">
        <v>133</v>
      </c>
      <c r="F85" s="46">
        <v>0</v>
      </c>
      <c r="G85" s="445">
        <v>0</v>
      </c>
      <c r="H85" s="46">
        <v>330</v>
      </c>
      <c r="I85" s="46">
        <v>0</v>
      </c>
      <c r="J85" s="76">
        <v>0</v>
      </c>
      <c r="AQ85"/>
      <c r="AR85"/>
      <c r="AS85"/>
    </row>
    <row r="86" spans="1:45" ht="15" customHeight="1">
      <c r="A86" s="43" t="s">
        <v>318</v>
      </c>
      <c r="B86" s="45" t="s">
        <v>617</v>
      </c>
      <c r="C86" s="46">
        <v>0</v>
      </c>
      <c r="D86" s="46">
        <v>0</v>
      </c>
      <c r="E86" s="46">
        <v>0</v>
      </c>
      <c r="F86" s="46">
        <v>0</v>
      </c>
      <c r="G86" s="445">
        <v>0</v>
      </c>
      <c r="H86" s="46">
        <v>0</v>
      </c>
      <c r="I86" s="46">
        <v>0</v>
      </c>
      <c r="J86" s="76">
        <v>0</v>
      </c>
      <c r="AQ86"/>
      <c r="AR86"/>
      <c r="AS86"/>
    </row>
    <row r="87" spans="1:45" ht="15" customHeight="1">
      <c r="A87" s="43" t="s">
        <v>319</v>
      </c>
      <c r="B87" s="45" t="s">
        <v>629</v>
      </c>
      <c r="C87" s="46">
        <v>0</v>
      </c>
      <c r="D87" s="46">
        <v>0</v>
      </c>
      <c r="E87" s="46">
        <v>0</v>
      </c>
      <c r="F87" s="46">
        <v>0</v>
      </c>
      <c r="G87" s="445">
        <v>0</v>
      </c>
      <c r="H87" s="46">
        <v>0</v>
      </c>
      <c r="I87" s="46">
        <v>0</v>
      </c>
      <c r="J87" s="76">
        <v>0</v>
      </c>
      <c r="AQ87"/>
      <c r="AR87"/>
      <c r="AS87"/>
    </row>
    <row r="88" spans="1:45" ht="22.5">
      <c r="A88" s="43" t="s">
        <v>320</v>
      </c>
      <c r="B88" s="45" t="s">
        <v>618</v>
      </c>
      <c r="C88" s="46">
        <v>0</v>
      </c>
      <c r="D88" s="46">
        <v>0</v>
      </c>
      <c r="E88" s="46">
        <v>0</v>
      </c>
      <c r="F88" s="46">
        <v>0</v>
      </c>
      <c r="G88" s="445">
        <v>0</v>
      </c>
      <c r="H88" s="46">
        <v>0</v>
      </c>
      <c r="I88" s="46">
        <v>0</v>
      </c>
      <c r="J88" s="76">
        <v>0</v>
      </c>
      <c r="AQ88"/>
      <c r="AR88"/>
      <c r="AS88"/>
    </row>
    <row r="89" spans="1:45" ht="22.5">
      <c r="A89" s="43" t="s">
        <v>321</v>
      </c>
      <c r="B89" s="45" t="s">
        <v>387</v>
      </c>
      <c r="C89" s="46">
        <v>0</v>
      </c>
      <c r="D89" s="46">
        <v>1807</v>
      </c>
      <c r="E89" s="46">
        <v>0</v>
      </c>
      <c r="F89" s="46">
        <v>0</v>
      </c>
      <c r="G89" s="445">
        <v>0</v>
      </c>
      <c r="H89" s="46">
        <v>0</v>
      </c>
      <c r="I89" s="46">
        <v>0</v>
      </c>
      <c r="J89" s="76">
        <v>0</v>
      </c>
      <c r="AQ89"/>
      <c r="AR89"/>
      <c r="AS89"/>
    </row>
    <row r="90" spans="1:45" ht="15" customHeight="1">
      <c r="A90" s="43" t="s">
        <v>322</v>
      </c>
      <c r="B90" s="45" t="s">
        <v>619</v>
      </c>
      <c r="C90" s="46">
        <v>0</v>
      </c>
      <c r="D90" s="46">
        <v>0</v>
      </c>
      <c r="E90" s="46">
        <v>0</v>
      </c>
      <c r="F90" s="46">
        <v>0</v>
      </c>
      <c r="G90" s="445">
        <v>0</v>
      </c>
      <c r="H90" s="46">
        <v>0</v>
      </c>
      <c r="I90" s="46">
        <v>0</v>
      </c>
      <c r="J90" s="76">
        <v>0</v>
      </c>
      <c r="AQ90"/>
      <c r="AR90"/>
      <c r="AS90"/>
    </row>
    <row r="91" spans="1:45" ht="22.5">
      <c r="A91" s="43" t="s">
        <v>323</v>
      </c>
      <c r="B91" s="45" t="s">
        <v>624</v>
      </c>
      <c r="C91" s="46">
        <v>0</v>
      </c>
      <c r="D91" s="46">
        <v>1807</v>
      </c>
      <c r="E91" s="46">
        <v>0</v>
      </c>
      <c r="F91" s="46">
        <v>0</v>
      </c>
      <c r="G91" s="445">
        <v>0</v>
      </c>
      <c r="H91" s="46">
        <v>0</v>
      </c>
      <c r="I91" s="46">
        <v>0</v>
      </c>
      <c r="J91" s="76">
        <v>0</v>
      </c>
      <c r="AQ91"/>
      <c r="AR91"/>
      <c r="AS91"/>
    </row>
    <row r="92" spans="1:45" ht="15" customHeight="1">
      <c r="A92" s="43" t="s">
        <v>324</v>
      </c>
      <c r="B92" s="45" t="s">
        <v>625</v>
      </c>
      <c r="C92" s="46">
        <v>0</v>
      </c>
      <c r="D92" s="46">
        <v>1807</v>
      </c>
      <c r="E92" s="46">
        <v>0</v>
      </c>
      <c r="F92" s="46">
        <v>0</v>
      </c>
      <c r="G92" s="445">
        <v>0</v>
      </c>
      <c r="H92" s="46">
        <v>0</v>
      </c>
      <c r="I92" s="46">
        <v>0</v>
      </c>
      <c r="J92" s="76">
        <v>0</v>
      </c>
      <c r="AQ92"/>
      <c r="AR92"/>
      <c r="AS92"/>
    </row>
    <row r="93" spans="1:45" ht="15" customHeight="1">
      <c r="A93" s="43" t="s">
        <v>349</v>
      </c>
      <c r="B93" s="45" t="s">
        <v>140</v>
      </c>
      <c r="C93" s="46">
        <v>0</v>
      </c>
      <c r="D93" s="46">
        <v>0</v>
      </c>
      <c r="E93" s="46">
        <v>0</v>
      </c>
      <c r="F93" s="46">
        <v>208</v>
      </c>
      <c r="G93" s="445">
        <v>540</v>
      </c>
      <c r="H93" s="46">
        <v>3425</v>
      </c>
      <c r="I93" s="46">
        <v>32</v>
      </c>
      <c r="J93" s="76">
        <v>0</v>
      </c>
      <c r="AQ93"/>
      <c r="AR93"/>
      <c r="AS93"/>
    </row>
    <row r="94" spans="1:45" ht="15" customHeight="1">
      <c r="A94" s="43" t="s">
        <v>325</v>
      </c>
      <c r="B94" s="45" t="s">
        <v>626</v>
      </c>
      <c r="C94" s="46">
        <v>437</v>
      </c>
      <c r="D94" s="46">
        <v>1807</v>
      </c>
      <c r="E94" s="46">
        <v>133</v>
      </c>
      <c r="F94" s="46">
        <v>208</v>
      </c>
      <c r="G94" s="445">
        <v>540</v>
      </c>
      <c r="H94" s="46">
        <v>3755</v>
      </c>
      <c r="I94" s="46">
        <v>32</v>
      </c>
      <c r="J94" s="76">
        <v>343</v>
      </c>
      <c r="AQ94"/>
      <c r="AR94"/>
      <c r="AS94"/>
    </row>
    <row r="95" spans="1:45" ht="15" customHeight="1">
      <c r="A95" s="43" t="s">
        <v>350</v>
      </c>
      <c r="B95" s="45" t="s">
        <v>620</v>
      </c>
      <c r="C95" s="46">
        <v>0</v>
      </c>
      <c r="D95" s="46">
        <v>0</v>
      </c>
      <c r="E95" s="46">
        <v>0</v>
      </c>
      <c r="F95" s="46">
        <v>0</v>
      </c>
      <c r="G95" s="445">
        <v>0</v>
      </c>
      <c r="H95" s="46">
        <v>0</v>
      </c>
      <c r="I95" s="46">
        <v>0</v>
      </c>
      <c r="J95" s="76">
        <v>0</v>
      </c>
      <c r="AQ95"/>
      <c r="AR95"/>
      <c r="AS95"/>
    </row>
    <row r="96" spans="1:45" ht="15" customHeight="1">
      <c r="A96" s="43" t="s">
        <v>351</v>
      </c>
      <c r="B96" s="45" t="s">
        <v>621</v>
      </c>
      <c r="C96" s="46">
        <v>342</v>
      </c>
      <c r="D96" s="46">
        <v>0</v>
      </c>
      <c r="E96" s="46">
        <v>0</v>
      </c>
      <c r="F96" s="46">
        <v>0</v>
      </c>
      <c r="G96" s="445">
        <v>0</v>
      </c>
      <c r="H96" s="46">
        <v>0</v>
      </c>
      <c r="I96" s="46">
        <v>0</v>
      </c>
      <c r="J96" s="76">
        <v>0</v>
      </c>
      <c r="AQ96"/>
      <c r="AR96"/>
      <c r="AS96"/>
    </row>
    <row r="97" spans="1:45" ht="22.5">
      <c r="A97" s="43" t="s">
        <v>352</v>
      </c>
      <c r="B97" s="45" t="s">
        <v>136</v>
      </c>
      <c r="C97" s="46">
        <v>0</v>
      </c>
      <c r="D97" s="46">
        <v>0</v>
      </c>
      <c r="E97" s="46">
        <v>0</v>
      </c>
      <c r="F97" s="46">
        <v>0</v>
      </c>
      <c r="G97" s="445">
        <v>0</v>
      </c>
      <c r="H97" s="46">
        <v>0</v>
      </c>
      <c r="I97" s="46">
        <v>0</v>
      </c>
      <c r="J97" s="76">
        <v>0</v>
      </c>
      <c r="AQ97"/>
      <c r="AR97"/>
      <c r="AS97"/>
    </row>
    <row r="98" spans="1:45" ht="15" customHeight="1">
      <c r="A98" s="43" t="s">
        <v>326</v>
      </c>
      <c r="B98" s="45" t="s">
        <v>627</v>
      </c>
      <c r="C98" s="46">
        <v>342</v>
      </c>
      <c r="D98" s="46">
        <v>0</v>
      </c>
      <c r="E98" s="46">
        <v>0</v>
      </c>
      <c r="F98" s="46">
        <v>0</v>
      </c>
      <c r="G98" s="445">
        <v>0</v>
      </c>
      <c r="H98" s="46">
        <v>0</v>
      </c>
      <c r="I98" s="46">
        <v>0</v>
      </c>
      <c r="J98" s="76">
        <v>0</v>
      </c>
      <c r="AQ98"/>
      <c r="AR98"/>
      <c r="AS98"/>
    </row>
    <row r="99" spans="1:45" ht="15" customHeight="1">
      <c r="A99" s="43" t="s">
        <v>353</v>
      </c>
      <c r="B99" s="45" t="s">
        <v>628</v>
      </c>
      <c r="C99" s="46">
        <v>779</v>
      </c>
      <c r="D99" s="46">
        <v>1807</v>
      </c>
      <c r="E99" s="46">
        <v>133</v>
      </c>
      <c r="F99" s="46">
        <v>208</v>
      </c>
      <c r="G99" s="445">
        <v>540</v>
      </c>
      <c r="H99" s="46">
        <v>3755</v>
      </c>
      <c r="I99" s="46">
        <v>32</v>
      </c>
      <c r="J99" s="76">
        <v>343</v>
      </c>
      <c r="AQ99"/>
      <c r="AR99"/>
      <c r="AS99"/>
    </row>
    <row r="100" spans="1:45" ht="15" customHeight="1">
      <c r="A100" s="43" t="s">
        <v>354</v>
      </c>
      <c r="B100" s="45" t="s">
        <v>622</v>
      </c>
      <c r="C100" s="46">
        <v>0</v>
      </c>
      <c r="D100" s="46">
        <v>0</v>
      </c>
      <c r="E100" s="46">
        <v>0</v>
      </c>
      <c r="F100" s="46">
        <v>0</v>
      </c>
      <c r="G100" s="445">
        <v>0</v>
      </c>
      <c r="H100" s="46">
        <v>0</v>
      </c>
      <c r="I100" s="46">
        <v>0</v>
      </c>
      <c r="J100" s="76">
        <v>0</v>
      </c>
      <c r="AQ100"/>
      <c r="AR100"/>
      <c r="AS100"/>
    </row>
    <row r="101" spans="1:45" ht="15" customHeight="1">
      <c r="A101" s="43" t="s">
        <v>314</v>
      </c>
      <c r="B101" s="45" t="s">
        <v>623</v>
      </c>
      <c r="C101" s="46">
        <v>0</v>
      </c>
      <c r="D101" s="46">
        <v>0</v>
      </c>
      <c r="E101" s="46">
        <v>0</v>
      </c>
      <c r="F101" s="46">
        <v>0</v>
      </c>
      <c r="G101" s="445">
        <v>0</v>
      </c>
      <c r="H101" s="46">
        <v>0</v>
      </c>
      <c r="I101" s="46">
        <v>0</v>
      </c>
      <c r="J101" s="76">
        <v>0</v>
      </c>
      <c r="AQ101"/>
      <c r="AR101"/>
      <c r="AS101"/>
    </row>
    <row r="102" spans="1:45" ht="15" customHeight="1" thickBot="1">
      <c r="A102" s="215" t="s">
        <v>355</v>
      </c>
      <c r="B102" s="49" t="s">
        <v>141</v>
      </c>
      <c r="C102" s="50">
        <v>779</v>
      </c>
      <c r="D102" s="50">
        <v>1807</v>
      </c>
      <c r="E102" s="50">
        <v>133</v>
      </c>
      <c r="F102" s="50">
        <v>208</v>
      </c>
      <c r="G102" s="449">
        <v>540</v>
      </c>
      <c r="H102" s="50">
        <v>3755</v>
      </c>
      <c r="I102" s="50">
        <v>32</v>
      </c>
      <c r="J102" s="77">
        <v>343</v>
      </c>
      <c r="AQ102"/>
      <c r="AR102"/>
      <c r="AS102"/>
    </row>
    <row r="103" spans="1:10" ht="15" customHeight="1" thickTop="1">
      <c r="A103" s="5"/>
      <c r="B103" s="5"/>
      <c r="C103" s="5"/>
      <c r="D103" s="5"/>
      <c r="E103" s="5"/>
      <c r="F103" s="5"/>
      <c r="G103" s="5"/>
      <c r="H103" s="5"/>
      <c r="I103" s="5"/>
      <c r="J103" s="6"/>
    </row>
    <row r="104" spans="1:10" ht="1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</row>
    <row r="105" spans="1:10" ht="1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5" customHeight="1">
      <c r="A106" s="9"/>
      <c r="B106" s="9"/>
      <c r="C106" s="9"/>
      <c r="D106" s="9"/>
      <c r="E106" s="9"/>
      <c r="F106" s="9"/>
      <c r="G106" s="9"/>
      <c r="H106" s="9"/>
      <c r="I106" s="9"/>
      <c r="J106" s="6" t="s">
        <v>795</v>
      </c>
    </row>
    <row r="107" spans="1:10" ht="15" customHeight="1">
      <c r="A107" s="541"/>
      <c r="B107" s="541"/>
      <c r="C107" s="541"/>
      <c r="D107" s="541"/>
      <c r="E107" s="541"/>
      <c r="F107" s="541"/>
      <c r="G107" s="541"/>
      <c r="H107" s="541"/>
      <c r="I107" s="541"/>
      <c r="J107" s="541"/>
    </row>
    <row r="108" spans="1:9" ht="15" customHeight="1" thickBot="1">
      <c r="A108" s="12"/>
      <c r="B108" s="12"/>
      <c r="C108" s="12"/>
      <c r="D108" s="12"/>
      <c r="E108" s="12"/>
      <c r="F108" s="12"/>
      <c r="G108" s="12"/>
      <c r="H108" s="6" t="s">
        <v>392</v>
      </c>
      <c r="I108" s="12"/>
    </row>
    <row r="109" spans="1:45" ht="99.75" customHeight="1" thickBot="1" thickTop="1">
      <c r="A109" s="272" t="s">
        <v>427</v>
      </c>
      <c r="B109" s="273" t="s">
        <v>347</v>
      </c>
      <c r="C109" s="274" t="s">
        <v>669</v>
      </c>
      <c r="D109" s="274" t="s">
        <v>671</v>
      </c>
      <c r="E109" s="274" t="s">
        <v>652</v>
      </c>
      <c r="F109" s="443" t="s">
        <v>672</v>
      </c>
      <c r="G109" s="274" t="s">
        <v>673</v>
      </c>
      <c r="H109" s="275" t="s">
        <v>650</v>
      </c>
      <c r="AP109"/>
      <c r="AQ109"/>
      <c r="AR109"/>
      <c r="AS109"/>
    </row>
    <row r="110" spans="1:45" ht="15" customHeight="1" thickTop="1">
      <c r="A110" s="52" t="s">
        <v>315</v>
      </c>
      <c r="B110" s="69" t="s">
        <v>616</v>
      </c>
      <c r="C110" s="70">
        <v>0</v>
      </c>
      <c r="D110" s="70">
        <v>2398</v>
      </c>
      <c r="E110" s="70">
        <v>275</v>
      </c>
      <c r="F110" s="444">
        <v>4535</v>
      </c>
      <c r="G110" s="70">
        <v>80</v>
      </c>
      <c r="H110" s="78">
        <v>275</v>
      </c>
      <c r="AP110"/>
      <c r="AQ110"/>
      <c r="AR110"/>
      <c r="AS110"/>
    </row>
    <row r="111" spans="1:45" ht="22.5">
      <c r="A111" s="43" t="s">
        <v>316</v>
      </c>
      <c r="B111" s="45" t="s">
        <v>615</v>
      </c>
      <c r="C111" s="46">
        <v>0</v>
      </c>
      <c r="D111" s="46">
        <v>600</v>
      </c>
      <c r="E111" s="46">
        <v>67</v>
      </c>
      <c r="F111" s="445">
        <v>1189</v>
      </c>
      <c r="G111" s="46">
        <v>22</v>
      </c>
      <c r="H111" s="76">
        <v>67</v>
      </c>
      <c r="AP111"/>
      <c r="AQ111"/>
      <c r="AR111"/>
      <c r="AS111"/>
    </row>
    <row r="112" spans="1:45" ht="15" customHeight="1">
      <c r="A112" s="43" t="s">
        <v>317</v>
      </c>
      <c r="B112" s="45" t="s">
        <v>138</v>
      </c>
      <c r="C112" s="46">
        <v>0</v>
      </c>
      <c r="D112" s="46">
        <v>419</v>
      </c>
      <c r="E112" s="46">
        <v>124</v>
      </c>
      <c r="F112" s="445">
        <v>3055</v>
      </c>
      <c r="G112" s="46">
        <v>134</v>
      </c>
      <c r="H112" s="76">
        <v>66</v>
      </c>
      <c r="AP112"/>
      <c r="AQ112"/>
      <c r="AR112"/>
      <c r="AS112"/>
    </row>
    <row r="113" spans="1:45" ht="15" customHeight="1">
      <c r="A113" s="43" t="s">
        <v>318</v>
      </c>
      <c r="B113" s="45" t="s">
        <v>617</v>
      </c>
      <c r="C113" s="46">
        <v>613</v>
      </c>
      <c r="D113" s="46">
        <v>0</v>
      </c>
      <c r="E113" s="46">
        <v>0</v>
      </c>
      <c r="F113" s="445">
        <v>0</v>
      </c>
      <c r="G113" s="46">
        <v>0</v>
      </c>
      <c r="H113" s="76">
        <v>0</v>
      </c>
      <c r="AP113"/>
      <c r="AQ113"/>
      <c r="AR113"/>
      <c r="AS113"/>
    </row>
    <row r="114" spans="1:45" ht="15" customHeight="1">
      <c r="A114" s="43" t="s">
        <v>319</v>
      </c>
      <c r="B114" s="45" t="s">
        <v>629</v>
      </c>
      <c r="C114" s="46">
        <v>0</v>
      </c>
      <c r="D114" s="46">
        <v>0</v>
      </c>
      <c r="E114" s="46">
        <v>0</v>
      </c>
      <c r="F114" s="445">
        <v>0</v>
      </c>
      <c r="G114" s="46">
        <v>0</v>
      </c>
      <c r="H114" s="76">
        <v>0</v>
      </c>
      <c r="AP114"/>
      <c r="AQ114"/>
      <c r="AR114"/>
      <c r="AS114"/>
    </row>
    <row r="115" spans="1:45" ht="22.5">
      <c r="A115" s="43" t="s">
        <v>320</v>
      </c>
      <c r="B115" s="45" t="s">
        <v>618</v>
      </c>
      <c r="C115" s="46">
        <v>0</v>
      </c>
      <c r="D115" s="46">
        <v>0</v>
      </c>
      <c r="E115" s="46">
        <v>0</v>
      </c>
      <c r="F115" s="445">
        <v>0</v>
      </c>
      <c r="G115" s="46">
        <v>0</v>
      </c>
      <c r="H115" s="76">
        <v>0</v>
      </c>
      <c r="AP115"/>
      <c r="AQ115"/>
      <c r="AR115"/>
      <c r="AS115"/>
    </row>
    <row r="116" spans="1:45" ht="22.5">
      <c r="A116" s="43" t="s">
        <v>321</v>
      </c>
      <c r="B116" s="45" t="s">
        <v>387</v>
      </c>
      <c r="C116" s="46">
        <v>0</v>
      </c>
      <c r="D116" s="46">
        <v>0</v>
      </c>
      <c r="E116" s="46">
        <v>0</v>
      </c>
      <c r="F116" s="445">
        <v>0</v>
      </c>
      <c r="G116" s="46">
        <v>0</v>
      </c>
      <c r="H116" s="76">
        <v>0</v>
      </c>
      <c r="AP116"/>
      <c r="AQ116"/>
      <c r="AR116"/>
      <c r="AS116"/>
    </row>
    <row r="117" spans="1:45" ht="15" customHeight="1">
      <c r="A117" s="43" t="s">
        <v>322</v>
      </c>
      <c r="B117" s="45" t="s">
        <v>619</v>
      </c>
      <c r="C117" s="46">
        <v>0</v>
      </c>
      <c r="D117" s="46">
        <v>0</v>
      </c>
      <c r="E117" s="46">
        <v>0</v>
      </c>
      <c r="F117" s="445">
        <v>0</v>
      </c>
      <c r="G117" s="46">
        <v>0</v>
      </c>
      <c r="H117" s="76">
        <v>0</v>
      </c>
      <c r="AP117"/>
      <c r="AQ117"/>
      <c r="AR117"/>
      <c r="AS117"/>
    </row>
    <row r="118" spans="1:45" ht="22.5">
      <c r="A118" s="43" t="s">
        <v>323</v>
      </c>
      <c r="B118" s="45" t="s">
        <v>624</v>
      </c>
      <c r="C118" s="46">
        <v>0</v>
      </c>
      <c r="D118" s="46">
        <v>0</v>
      </c>
      <c r="E118" s="46">
        <v>0</v>
      </c>
      <c r="F118" s="445">
        <v>0</v>
      </c>
      <c r="G118" s="46">
        <v>0</v>
      </c>
      <c r="H118" s="76">
        <v>0</v>
      </c>
      <c r="AP118"/>
      <c r="AQ118"/>
      <c r="AR118"/>
      <c r="AS118"/>
    </row>
    <row r="119" spans="1:45" ht="15" customHeight="1">
      <c r="A119" s="43" t="s">
        <v>324</v>
      </c>
      <c r="B119" s="45" t="s">
        <v>625</v>
      </c>
      <c r="C119" s="46">
        <v>613</v>
      </c>
      <c r="D119" s="46">
        <v>0</v>
      </c>
      <c r="E119" s="46">
        <v>0</v>
      </c>
      <c r="F119" s="445">
        <v>0</v>
      </c>
      <c r="G119" s="46">
        <v>0</v>
      </c>
      <c r="H119" s="76">
        <v>0</v>
      </c>
      <c r="AP119"/>
      <c r="AQ119"/>
      <c r="AR119"/>
      <c r="AS119"/>
    </row>
    <row r="120" spans="1:45" ht="15" customHeight="1">
      <c r="A120" s="43" t="s">
        <v>349</v>
      </c>
      <c r="B120" s="45" t="s">
        <v>140</v>
      </c>
      <c r="C120" s="46">
        <v>390</v>
      </c>
      <c r="D120" s="46">
        <v>0</v>
      </c>
      <c r="E120" s="46">
        <v>0</v>
      </c>
      <c r="F120" s="445">
        <v>0</v>
      </c>
      <c r="G120" s="46">
        <v>0</v>
      </c>
      <c r="H120" s="76">
        <v>0</v>
      </c>
      <c r="AP120"/>
      <c r="AQ120"/>
      <c r="AR120"/>
      <c r="AS120"/>
    </row>
    <row r="121" spans="1:45" ht="15" customHeight="1">
      <c r="A121" s="43" t="s">
        <v>325</v>
      </c>
      <c r="B121" s="45" t="s">
        <v>626</v>
      </c>
      <c r="C121" s="46">
        <v>1003</v>
      </c>
      <c r="D121" s="46">
        <v>3417</v>
      </c>
      <c r="E121" s="46">
        <v>466</v>
      </c>
      <c r="F121" s="445">
        <v>8779</v>
      </c>
      <c r="G121" s="46">
        <v>236</v>
      </c>
      <c r="H121" s="76">
        <v>408</v>
      </c>
      <c r="AP121"/>
      <c r="AQ121"/>
      <c r="AR121"/>
      <c r="AS121"/>
    </row>
    <row r="122" spans="1:45" ht="15" customHeight="1">
      <c r="A122" s="43" t="s">
        <v>350</v>
      </c>
      <c r="B122" s="45" t="s">
        <v>620</v>
      </c>
      <c r="C122" s="46">
        <v>0</v>
      </c>
      <c r="D122" s="46">
        <v>0</v>
      </c>
      <c r="E122" s="46">
        <v>0</v>
      </c>
      <c r="F122" s="445">
        <v>299</v>
      </c>
      <c r="G122" s="46">
        <v>0</v>
      </c>
      <c r="H122" s="76">
        <v>0</v>
      </c>
      <c r="AP122"/>
      <c r="AQ122"/>
      <c r="AR122"/>
      <c r="AS122"/>
    </row>
    <row r="123" spans="1:45" ht="15" customHeight="1">
      <c r="A123" s="43" t="s">
        <v>351</v>
      </c>
      <c r="B123" s="45" t="s">
        <v>621</v>
      </c>
      <c r="C123" s="46">
        <v>0</v>
      </c>
      <c r="D123" s="46">
        <v>0</v>
      </c>
      <c r="E123" s="46">
        <v>0</v>
      </c>
      <c r="F123" s="445">
        <v>0</v>
      </c>
      <c r="G123" s="46">
        <v>0</v>
      </c>
      <c r="H123" s="76">
        <v>0</v>
      </c>
      <c r="AP123"/>
      <c r="AQ123"/>
      <c r="AR123"/>
      <c r="AS123"/>
    </row>
    <row r="124" spans="1:45" ht="22.5">
      <c r="A124" s="43" t="s">
        <v>352</v>
      </c>
      <c r="B124" s="45" t="s">
        <v>136</v>
      </c>
      <c r="C124" s="46">
        <v>0</v>
      </c>
      <c r="D124" s="46">
        <v>0</v>
      </c>
      <c r="E124" s="46">
        <v>0</v>
      </c>
      <c r="F124" s="445">
        <v>0</v>
      </c>
      <c r="G124" s="46">
        <v>0</v>
      </c>
      <c r="H124" s="76">
        <v>0</v>
      </c>
      <c r="AP124"/>
      <c r="AQ124"/>
      <c r="AR124"/>
      <c r="AS124"/>
    </row>
    <row r="125" spans="1:45" ht="15" customHeight="1">
      <c r="A125" s="43" t="s">
        <v>326</v>
      </c>
      <c r="B125" s="45" t="s">
        <v>627</v>
      </c>
      <c r="C125" s="46">
        <v>0</v>
      </c>
      <c r="D125" s="46">
        <v>0</v>
      </c>
      <c r="E125" s="46">
        <v>0</v>
      </c>
      <c r="F125" s="445">
        <v>299</v>
      </c>
      <c r="G125" s="46">
        <v>0</v>
      </c>
      <c r="H125" s="76">
        <v>0</v>
      </c>
      <c r="AP125"/>
      <c r="AQ125"/>
      <c r="AR125"/>
      <c r="AS125"/>
    </row>
    <row r="126" spans="1:45" ht="15" customHeight="1">
      <c r="A126" s="43" t="s">
        <v>353</v>
      </c>
      <c r="B126" s="45" t="s">
        <v>628</v>
      </c>
      <c r="C126" s="46">
        <v>1003</v>
      </c>
      <c r="D126" s="46">
        <v>3417</v>
      </c>
      <c r="E126" s="46">
        <v>466</v>
      </c>
      <c r="F126" s="445">
        <v>9078</v>
      </c>
      <c r="G126" s="46">
        <v>236</v>
      </c>
      <c r="H126" s="76">
        <v>408</v>
      </c>
      <c r="AP126"/>
      <c r="AQ126"/>
      <c r="AR126"/>
      <c r="AS126"/>
    </row>
    <row r="127" spans="1:45" ht="15" customHeight="1">
      <c r="A127" s="43" t="s">
        <v>354</v>
      </c>
      <c r="B127" s="45" t="s">
        <v>622</v>
      </c>
      <c r="C127" s="46">
        <v>0</v>
      </c>
      <c r="D127" s="46">
        <v>0</v>
      </c>
      <c r="E127" s="46">
        <v>0</v>
      </c>
      <c r="F127" s="445">
        <v>0</v>
      </c>
      <c r="G127" s="46">
        <v>0</v>
      </c>
      <c r="H127" s="76">
        <v>0</v>
      </c>
      <c r="AP127"/>
      <c r="AQ127"/>
      <c r="AR127"/>
      <c r="AS127"/>
    </row>
    <row r="128" spans="1:45" ht="15" customHeight="1">
      <c r="A128" s="43" t="s">
        <v>314</v>
      </c>
      <c r="B128" s="45" t="s">
        <v>623</v>
      </c>
      <c r="C128" s="46">
        <v>0</v>
      </c>
      <c r="D128" s="46">
        <v>0</v>
      </c>
      <c r="E128" s="46">
        <v>0</v>
      </c>
      <c r="F128" s="445">
        <v>0</v>
      </c>
      <c r="G128" s="46">
        <v>0</v>
      </c>
      <c r="H128" s="76">
        <v>0</v>
      </c>
      <c r="AP128"/>
      <c r="AQ128"/>
      <c r="AR128"/>
      <c r="AS128"/>
    </row>
    <row r="129" spans="1:45" ht="15" customHeight="1" thickBot="1">
      <c r="A129" s="215" t="s">
        <v>355</v>
      </c>
      <c r="B129" s="49" t="s">
        <v>141</v>
      </c>
      <c r="C129" s="50">
        <v>1003</v>
      </c>
      <c r="D129" s="50">
        <v>3417</v>
      </c>
      <c r="E129" s="50">
        <v>466</v>
      </c>
      <c r="F129" s="449">
        <v>9078</v>
      </c>
      <c r="G129" s="50">
        <v>236</v>
      </c>
      <c r="H129" s="77">
        <v>408</v>
      </c>
      <c r="AP129"/>
      <c r="AQ129"/>
      <c r="AR129"/>
      <c r="AS129"/>
    </row>
    <row r="130" spans="1:10" ht="15" customHeight="1" thickTop="1">
      <c r="A130" s="5"/>
      <c r="B130" s="5"/>
      <c r="C130" s="5"/>
      <c r="D130" s="5"/>
      <c r="E130" s="5"/>
      <c r="F130" s="5"/>
      <c r="G130" s="5"/>
      <c r="H130" s="5"/>
      <c r="I130" s="5"/>
      <c r="J130" s="6"/>
    </row>
    <row r="131" spans="1:10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</row>
    <row r="132" spans="1:10" ht="15" customHeight="1">
      <c r="A132" s="9"/>
      <c r="B132" s="9"/>
      <c r="C132" s="9"/>
      <c r="D132" s="9"/>
      <c r="E132" s="9"/>
      <c r="F132" s="9"/>
      <c r="G132" s="9"/>
      <c r="H132" s="9"/>
      <c r="I132" s="9"/>
      <c r="J132" s="6" t="s">
        <v>795</v>
      </c>
    </row>
    <row r="133" spans="1:10" ht="15" customHeight="1">
      <c r="A133" s="541" t="s">
        <v>772</v>
      </c>
      <c r="B133" s="541"/>
      <c r="C133" s="541"/>
      <c r="D133" s="541"/>
      <c r="E133" s="541"/>
      <c r="F133" s="541"/>
      <c r="G133" s="541"/>
      <c r="H133" s="541"/>
      <c r="I133" s="541"/>
      <c r="J133" s="541"/>
    </row>
    <row r="134" spans="1:10" ht="15" customHeight="1" thickBot="1">
      <c r="A134" s="12"/>
      <c r="B134" s="12"/>
      <c r="C134" s="12"/>
      <c r="D134" s="12"/>
      <c r="F134" s="12"/>
      <c r="G134" s="6" t="s">
        <v>392</v>
      </c>
      <c r="H134" s="12"/>
      <c r="I134" s="12"/>
      <c r="J134" s="6"/>
    </row>
    <row r="135" spans="1:45" ht="99.75" customHeight="1" thickBot="1" thickTop="1">
      <c r="A135" s="272" t="s">
        <v>427</v>
      </c>
      <c r="B135" s="273" t="s">
        <v>347</v>
      </c>
      <c r="C135" s="274" t="s">
        <v>633</v>
      </c>
      <c r="D135" s="274" t="s">
        <v>635</v>
      </c>
      <c r="E135" s="443" t="s">
        <v>636</v>
      </c>
      <c r="F135" s="274" t="s">
        <v>670</v>
      </c>
      <c r="G135" s="275" t="s">
        <v>651</v>
      </c>
      <c r="AL135"/>
      <c r="AM135"/>
      <c r="AN135"/>
      <c r="AO135"/>
      <c r="AP135"/>
      <c r="AQ135"/>
      <c r="AR135"/>
      <c r="AS135"/>
    </row>
    <row r="136" spans="1:45" ht="15" customHeight="1" thickTop="1">
      <c r="A136" s="52" t="s">
        <v>315</v>
      </c>
      <c r="B136" s="69" t="s">
        <v>616</v>
      </c>
      <c r="C136" s="70">
        <v>0</v>
      </c>
      <c r="D136" s="70">
        <v>0</v>
      </c>
      <c r="E136" s="444">
        <v>0</v>
      </c>
      <c r="F136" s="70">
        <v>0</v>
      </c>
      <c r="G136" s="78">
        <v>4021</v>
      </c>
      <c r="AL136"/>
      <c r="AM136"/>
      <c r="AN136"/>
      <c r="AO136"/>
      <c r="AP136"/>
      <c r="AQ136"/>
      <c r="AR136"/>
      <c r="AS136"/>
    </row>
    <row r="137" spans="1:45" ht="22.5">
      <c r="A137" s="43" t="s">
        <v>316</v>
      </c>
      <c r="B137" s="45" t="s">
        <v>615</v>
      </c>
      <c r="C137" s="46">
        <v>0</v>
      </c>
      <c r="D137" s="46">
        <v>0</v>
      </c>
      <c r="E137" s="445">
        <v>0</v>
      </c>
      <c r="F137" s="46">
        <v>0</v>
      </c>
      <c r="G137" s="76">
        <v>1071</v>
      </c>
      <c r="AL137"/>
      <c r="AM137"/>
      <c r="AN137"/>
      <c r="AO137"/>
      <c r="AP137"/>
      <c r="AQ137"/>
      <c r="AR137"/>
      <c r="AS137"/>
    </row>
    <row r="138" spans="1:45" ht="15" customHeight="1">
      <c r="A138" s="43" t="s">
        <v>317</v>
      </c>
      <c r="B138" s="45" t="s">
        <v>138</v>
      </c>
      <c r="C138" s="46">
        <v>116</v>
      </c>
      <c r="D138" s="46">
        <v>368</v>
      </c>
      <c r="E138" s="445">
        <v>170</v>
      </c>
      <c r="F138" s="46">
        <v>0</v>
      </c>
      <c r="G138" s="76">
        <v>24702</v>
      </c>
      <c r="AL138"/>
      <c r="AM138"/>
      <c r="AN138"/>
      <c r="AO138"/>
      <c r="AP138"/>
      <c r="AQ138"/>
      <c r="AR138"/>
      <c r="AS138"/>
    </row>
    <row r="139" spans="1:45" ht="15" customHeight="1">
      <c r="A139" s="43" t="s">
        <v>318</v>
      </c>
      <c r="B139" s="45" t="s">
        <v>617</v>
      </c>
      <c r="C139" s="46">
        <v>0</v>
      </c>
      <c r="D139" s="46">
        <v>0</v>
      </c>
      <c r="E139" s="445">
        <v>0</v>
      </c>
      <c r="F139" s="46">
        <v>0</v>
      </c>
      <c r="G139" s="76">
        <v>0</v>
      </c>
      <c r="AL139"/>
      <c r="AM139"/>
      <c r="AN139"/>
      <c r="AO139"/>
      <c r="AP139"/>
      <c r="AQ139"/>
      <c r="AR139"/>
      <c r="AS139"/>
    </row>
    <row r="140" spans="1:45" ht="15" customHeight="1">
      <c r="A140" s="43" t="s">
        <v>319</v>
      </c>
      <c r="B140" s="45" t="s">
        <v>629</v>
      </c>
      <c r="C140" s="46">
        <v>0</v>
      </c>
      <c r="D140" s="46">
        <v>0</v>
      </c>
      <c r="E140" s="445">
        <v>0</v>
      </c>
      <c r="F140" s="46">
        <v>4850</v>
      </c>
      <c r="G140" s="76">
        <v>0</v>
      </c>
      <c r="AL140"/>
      <c r="AM140"/>
      <c r="AN140"/>
      <c r="AO140"/>
      <c r="AP140"/>
      <c r="AQ140"/>
      <c r="AR140"/>
      <c r="AS140"/>
    </row>
    <row r="141" spans="1:45" ht="22.5">
      <c r="A141" s="43" t="s">
        <v>320</v>
      </c>
      <c r="B141" s="45" t="s">
        <v>618</v>
      </c>
      <c r="C141" s="46">
        <v>0</v>
      </c>
      <c r="D141" s="46">
        <v>0</v>
      </c>
      <c r="E141" s="445">
        <v>0</v>
      </c>
      <c r="F141" s="46">
        <v>40</v>
      </c>
      <c r="G141" s="76">
        <v>80</v>
      </c>
      <c r="AL141"/>
      <c r="AM141"/>
      <c r="AN141"/>
      <c r="AO141"/>
      <c r="AP141"/>
      <c r="AQ141"/>
      <c r="AR141"/>
      <c r="AS141"/>
    </row>
    <row r="142" spans="1:45" ht="22.5">
      <c r="A142" s="43" t="s">
        <v>321</v>
      </c>
      <c r="B142" s="45" t="s">
        <v>387</v>
      </c>
      <c r="C142" s="46">
        <v>0</v>
      </c>
      <c r="D142" s="46">
        <v>0</v>
      </c>
      <c r="E142" s="445">
        <v>0</v>
      </c>
      <c r="F142" s="46">
        <v>0</v>
      </c>
      <c r="G142" s="76">
        <v>0</v>
      </c>
      <c r="AL142"/>
      <c r="AM142"/>
      <c r="AN142"/>
      <c r="AO142"/>
      <c r="AP142"/>
      <c r="AQ142"/>
      <c r="AR142"/>
      <c r="AS142"/>
    </row>
    <row r="143" spans="1:45" ht="15" customHeight="1">
      <c r="A143" s="43" t="s">
        <v>322</v>
      </c>
      <c r="B143" s="45" t="s">
        <v>619</v>
      </c>
      <c r="C143" s="46">
        <v>0</v>
      </c>
      <c r="D143" s="46">
        <v>0</v>
      </c>
      <c r="E143" s="445">
        <v>0</v>
      </c>
      <c r="F143" s="46">
        <v>100</v>
      </c>
      <c r="G143" s="76">
        <v>0</v>
      </c>
      <c r="AL143"/>
      <c r="AM143"/>
      <c r="AN143"/>
      <c r="AO143"/>
      <c r="AP143"/>
      <c r="AQ143"/>
      <c r="AR143"/>
      <c r="AS143"/>
    </row>
    <row r="144" spans="1:45" ht="22.5">
      <c r="A144" s="43" t="s">
        <v>323</v>
      </c>
      <c r="B144" s="45" t="s">
        <v>624</v>
      </c>
      <c r="C144" s="46">
        <v>0</v>
      </c>
      <c r="D144" s="46">
        <v>0</v>
      </c>
      <c r="E144" s="445">
        <v>0</v>
      </c>
      <c r="F144" s="46">
        <v>4990</v>
      </c>
      <c r="G144" s="76">
        <v>80</v>
      </c>
      <c r="AL144"/>
      <c r="AM144"/>
      <c r="AN144"/>
      <c r="AO144"/>
      <c r="AP144"/>
      <c r="AQ144"/>
      <c r="AR144"/>
      <c r="AS144"/>
    </row>
    <row r="145" spans="1:45" ht="15" customHeight="1">
      <c r="A145" s="43" t="s">
        <v>324</v>
      </c>
      <c r="B145" s="45" t="s">
        <v>625</v>
      </c>
      <c r="C145" s="46">
        <v>0</v>
      </c>
      <c r="D145" s="46">
        <v>0</v>
      </c>
      <c r="E145" s="445">
        <v>0</v>
      </c>
      <c r="F145" s="46">
        <v>4990</v>
      </c>
      <c r="G145" s="76">
        <v>80</v>
      </c>
      <c r="AL145"/>
      <c r="AM145"/>
      <c r="AN145"/>
      <c r="AO145"/>
      <c r="AP145"/>
      <c r="AQ145"/>
      <c r="AR145"/>
      <c r="AS145"/>
    </row>
    <row r="146" spans="1:45" ht="15" customHeight="1">
      <c r="A146" s="43" t="s">
        <v>349</v>
      </c>
      <c r="B146" s="45" t="s">
        <v>140</v>
      </c>
      <c r="C146" s="46">
        <v>0</v>
      </c>
      <c r="D146" s="46">
        <v>0</v>
      </c>
      <c r="E146" s="445">
        <v>0</v>
      </c>
      <c r="F146" s="46">
        <v>0</v>
      </c>
      <c r="G146" s="76">
        <v>0</v>
      </c>
      <c r="AL146"/>
      <c r="AM146"/>
      <c r="AN146"/>
      <c r="AO146"/>
      <c r="AP146"/>
      <c r="AQ146"/>
      <c r="AR146"/>
      <c r="AS146"/>
    </row>
    <row r="147" spans="1:45" ht="15" customHeight="1">
      <c r="A147" s="43" t="s">
        <v>325</v>
      </c>
      <c r="B147" s="45" t="s">
        <v>626</v>
      </c>
      <c r="C147" s="46">
        <v>116</v>
      </c>
      <c r="D147" s="46">
        <v>368</v>
      </c>
      <c r="E147" s="445">
        <v>170</v>
      </c>
      <c r="F147" s="46">
        <v>4990</v>
      </c>
      <c r="G147" s="76">
        <v>29874</v>
      </c>
      <c r="AL147"/>
      <c r="AM147"/>
      <c r="AN147"/>
      <c r="AO147"/>
      <c r="AP147"/>
      <c r="AQ147"/>
      <c r="AR147"/>
      <c r="AS147"/>
    </row>
    <row r="148" spans="1:45" ht="15" customHeight="1">
      <c r="A148" s="43" t="s">
        <v>350</v>
      </c>
      <c r="B148" s="45" t="s">
        <v>620</v>
      </c>
      <c r="C148" s="46">
        <v>0</v>
      </c>
      <c r="D148" s="46">
        <v>0</v>
      </c>
      <c r="E148" s="445">
        <v>0</v>
      </c>
      <c r="F148" s="46">
        <v>0</v>
      </c>
      <c r="G148" s="76">
        <v>640</v>
      </c>
      <c r="AL148"/>
      <c r="AM148"/>
      <c r="AN148"/>
      <c r="AO148"/>
      <c r="AP148"/>
      <c r="AQ148"/>
      <c r="AR148"/>
      <c r="AS148"/>
    </row>
    <row r="149" spans="1:45" ht="15" customHeight="1">
      <c r="A149" s="43" t="s">
        <v>351</v>
      </c>
      <c r="B149" s="45" t="s">
        <v>621</v>
      </c>
      <c r="C149" s="46">
        <v>0</v>
      </c>
      <c r="D149" s="46">
        <v>0</v>
      </c>
      <c r="E149" s="445">
        <v>0</v>
      </c>
      <c r="F149" s="46">
        <v>0</v>
      </c>
      <c r="G149" s="76">
        <v>15001</v>
      </c>
      <c r="AL149"/>
      <c r="AM149"/>
      <c r="AN149"/>
      <c r="AO149"/>
      <c r="AP149"/>
      <c r="AQ149"/>
      <c r="AR149"/>
      <c r="AS149"/>
    </row>
    <row r="150" spans="1:45" ht="22.5">
      <c r="A150" s="43" t="s">
        <v>352</v>
      </c>
      <c r="B150" s="45" t="s">
        <v>136</v>
      </c>
      <c r="C150" s="46">
        <v>0</v>
      </c>
      <c r="D150" s="46">
        <v>0</v>
      </c>
      <c r="E150" s="445">
        <v>0</v>
      </c>
      <c r="F150" s="46">
        <v>5100</v>
      </c>
      <c r="G150" s="76">
        <v>0</v>
      </c>
      <c r="AL150"/>
      <c r="AM150"/>
      <c r="AN150"/>
      <c r="AO150"/>
      <c r="AP150"/>
      <c r="AQ150"/>
      <c r="AR150"/>
      <c r="AS150"/>
    </row>
    <row r="151" spans="1:45" ht="15" customHeight="1">
      <c r="A151" s="43" t="s">
        <v>326</v>
      </c>
      <c r="B151" s="45" t="s">
        <v>627</v>
      </c>
      <c r="C151" s="46">
        <v>0</v>
      </c>
      <c r="D151" s="46">
        <v>0</v>
      </c>
      <c r="E151" s="445">
        <v>0</v>
      </c>
      <c r="F151" s="46">
        <v>5100</v>
      </c>
      <c r="G151" s="76">
        <v>15641</v>
      </c>
      <c r="AL151"/>
      <c r="AM151"/>
      <c r="AN151"/>
      <c r="AO151"/>
      <c r="AP151"/>
      <c r="AQ151"/>
      <c r="AR151"/>
      <c r="AS151"/>
    </row>
    <row r="152" spans="1:45" ht="15" customHeight="1">
      <c r="A152" s="43" t="s">
        <v>353</v>
      </c>
      <c r="B152" s="45" t="s">
        <v>628</v>
      </c>
      <c r="C152" s="46">
        <v>116</v>
      </c>
      <c r="D152" s="46">
        <v>368</v>
      </c>
      <c r="E152" s="445">
        <v>170</v>
      </c>
      <c r="F152" s="46">
        <v>10090</v>
      </c>
      <c r="G152" s="76">
        <v>45515</v>
      </c>
      <c r="AL152"/>
      <c r="AM152"/>
      <c r="AN152"/>
      <c r="AO152"/>
      <c r="AP152"/>
      <c r="AQ152"/>
      <c r="AR152"/>
      <c r="AS152"/>
    </row>
    <row r="153" spans="1:45" ht="15" customHeight="1">
      <c r="A153" s="43" t="s">
        <v>354</v>
      </c>
      <c r="B153" s="45" t="s">
        <v>622</v>
      </c>
      <c r="C153" s="46">
        <v>0</v>
      </c>
      <c r="D153" s="46">
        <v>0</v>
      </c>
      <c r="E153" s="445">
        <v>0</v>
      </c>
      <c r="F153" s="46">
        <v>0</v>
      </c>
      <c r="G153" s="76">
        <v>0</v>
      </c>
      <c r="AL153"/>
      <c r="AM153"/>
      <c r="AN153"/>
      <c r="AO153"/>
      <c r="AP153"/>
      <c r="AQ153"/>
      <c r="AR153"/>
      <c r="AS153"/>
    </row>
    <row r="154" spans="1:45" ht="15" customHeight="1">
      <c r="A154" s="43" t="s">
        <v>314</v>
      </c>
      <c r="B154" s="45" t="s">
        <v>623</v>
      </c>
      <c r="C154" s="46">
        <v>0</v>
      </c>
      <c r="D154" s="46">
        <v>0</v>
      </c>
      <c r="E154" s="445">
        <v>0</v>
      </c>
      <c r="F154" s="46">
        <v>0</v>
      </c>
      <c r="G154" s="76">
        <v>0</v>
      </c>
      <c r="AL154"/>
      <c r="AM154"/>
      <c r="AN154"/>
      <c r="AO154"/>
      <c r="AP154"/>
      <c r="AQ154"/>
      <c r="AR154"/>
      <c r="AS154"/>
    </row>
    <row r="155" spans="1:45" ht="15" customHeight="1" thickBot="1">
      <c r="A155" s="215" t="s">
        <v>355</v>
      </c>
      <c r="B155" s="49" t="s">
        <v>141</v>
      </c>
      <c r="C155" s="50">
        <v>116</v>
      </c>
      <c r="D155" s="50">
        <v>368</v>
      </c>
      <c r="E155" s="449">
        <v>170</v>
      </c>
      <c r="F155" s="50">
        <v>10090</v>
      </c>
      <c r="G155" s="77">
        <v>45515</v>
      </c>
      <c r="AL155"/>
      <c r="AM155"/>
      <c r="AN155"/>
      <c r="AO155"/>
      <c r="AP155"/>
      <c r="AQ155"/>
      <c r="AR155"/>
      <c r="AS155"/>
    </row>
    <row r="156" ht="13.5" thickTop="1"/>
  </sheetData>
  <sheetProtection/>
  <mergeCells count="3">
    <mergeCell ref="A133:J133"/>
    <mergeCell ref="A4:J4"/>
    <mergeCell ref="A107:J107"/>
  </mergeCells>
  <printOptions/>
  <pageMargins left="0.75" right="0.75" top="1" bottom="1" header="0.5" footer="0.5"/>
  <pageSetup horizontalDpi="300" verticalDpi="300" orientation="landscape" scale="86" r:id="rId1"/>
  <rowBreaks count="5" manualBreakCount="5">
    <brk id="27" max="255" man="1"/>
    <brk id="53" max="255" man="1"/>
    <brk id="79" max="255" man="1"/>
    <brk id="105" max="255" man="1"/>
    <brk id="131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V11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7109375" style="10" customWidth="1"/>
    <col min="2" max="2" width="40.57421875" style="10" customWidth="1"/>
    <col min="3" max="8" width="10.7109375" style="10" customWidth="1"/>
    <col min="9" max="9" width="4.7109375" style="10" customWidth="1"/>
    <col min="10" max="10" width="40.57421875" style="10" customWidth="1"/>
    <col min="11" max="16" width="10.7109375" style="10" customWidth="1"/>
    <col min="17" max="17" width="4.7109375" style="10" customWidth="1"/>
    <col min="18" max="18" width="40.57421875" style="10" customWidth="1"/>
    <col min="19" max="22" width="10.7109375" style="10" customWidth="1"/>
  </cols>
  <sheetData>
    <row r="1" spans="1:8" ht="15" customHeight="1">
      <c r="A1" s="5"/>
      <c r="B1" s="5"/>
      <c r="C1" s="5"/>
      <c r="D1" s="5"/>
      <c r="E1" s="5"/>
      <c r="F1" s="5"/>
      <c r="H1" s="6" t="s">
        <v>796</v>
      </c>
    </row>
    <row r="2" spans="1:8" ht="15" customHeight="1">
      <c r="A2" s="5"/>
      <c r="B2" s="5"/>
      <c r="C2" s="5"/>
      <c r="D2" s="5"/>
      <c r="E2" s="5"/>
      <c r="F2" s="5"/>
      <c r="H2" s="6" t="str">
        <f>'1.a sz. melléklet'!F2</f>
        <v>a 3/2014. (V.13.) önkormányzati rendelethez</v>
      </c>
    </row>
    <row r="3" spans="1:8" ht="15" customHeight="1">
      <c r="A3" s="9"/>
      <c r="B3" s="9"/>
      <c r="C3" s="9"/>
      <c r="D3" s="9"/>
      <c r="E3" s="9"/>
      <c r="F3" s="9"/>
      <c r="G3" s="9"/>
      <c r="H3" s="9"/>
    </row>
    <row r="4" spans="1:8" ht="15" customHeight="1">
      <c r="A4" s="541" t="s">
        <v>769</v>
      </c>
      <c r="B4" s="541"/>
      <c r="C4" s="541"/>
      <c r="D4" s="541"/>
      <c r="E4" s="541"/>
      <c r="F4" s="541"/>
      <c r="G4" s="541"/>
      <c r="H4" s="541"/>
    </row>
    <row r="5" spans="1:8" ht="15" customHeight="1" thickBot="1">
      <c r="A5" s="12"/>
      <c r="B5" s="12"/>
      <c r="C5" s="12"/>
      <c r="D5" s="12"/>
      <c r="E5" s="12"/>
      <c r="F5" s="12"/>
      <c r="H5" s="6" t="s">
        <v>392</v>
      </c>
    </row>
    <row r="6" spans="1:8" s="3" customFormat="1" ht="73.5" customHeight="1" thickBot="1" thickTop="1">
      <c r="A6" s="272" t="s">
        <v>427</v>
      </c>
      <c r="B6" s="273" t="s">
        <v>347</v>
      </c>
      <c r="C6" s="273" t="s">
        <v>312</v>
      </c>
      <c r="D6" s="274" t="s">
        <v>630</v>
      </c>
      <c r="E6" s="274" t="s">
        <v>634</v>
      </c>
      <c r="F6" s="274" t="s">
        <v>638</v>
      </c>
      <c r="G6" s="443" t="s">
        <v>797</v>
      </c>
      <c r="H6" s="275" t="s">
        <v>641</v>
      </c>
    </row>
    <row r="7" spans="1:8" s="1" customFormat="1" ht="15" customHeight="1" thickTop="1">
      <c r="A7" s="68" t="s">
        <v>315</v>
      </c>
      <c r="B7" s="69" t="s">
        <v>674</v>
      </c>
      <c r="C7" s="70">
        <v>46933</v>
      </c>
      <c r="D7" s="70">
        <v>0</v>
      </c>
      <c r="E7" s="70">
        <v>141</v>
      </c>
      <c r="F7" s="70">
        <v>178</v>
      </c>
      <c r="G7" s="444">
        <v>2146</v>
      </c>
      <c r="H7" s="78">
        <v>5248</v>
      </c>
    </row>
    <row r="8" spans="1:8" s="1" customFormat="1" ht="15" customHeight="1">
      <c r="A8" s="44" t="s">
        <v>316</v>
      </c>
      <c r="B8" s="45" t="s">
        <v>675</v>
      </c>
      <c r="C8" s="46">
        <v>83</v>
      </c>
      <c r="D8" s="46">
        <v>0</v>
      </c>
      <c r="E8" s="46">
        <v>0</v>
      </c>
      <c r="F8" s="46">
        <v>0</v>
      </c>
      <c r="G8" s="445">
        <v>0</v>
      </c>
      <c r="H8" s="76">
        <v>0</v>
      </c>
    </row>
    <row r="9" spans="1:8" s="1" customFormat="1" ht="15" customHeight="1">
      <c r="A9" s="44" t="s">
        <v>317</v>
      </c>
      <c r="B9" s="45" t="s">
        <v>676</v>
      </c>
      <c r="C9" s="46">
        <v>23883</v>
      </c>
      <c r="D9" s="46">
        <v>0</v>
      </c>
      <c r="E9" s="46">
        <v>0</v>
      </c>
      <c r="F9" s="46">
        <v>0</v>
      </c>
      <c r="G9" s="445">
        <v>0</v>
      </c>
      <c r="H9" s="76">
        <v>0</v>
      </c>
    </row>
    <row r="10" spans="1:8" s="1" customFormat="1" ht="15" customHeight="1">
      <c r="A10" s="44" t="s">
        <v>318</v>
      </c>
      <c r="B10" s="45" t="s">
        <v>677</v>
      </c>
      <c r="C10" s="46">
        <v>13771</v>
      </c>
      <c r="D10" s="46">
        <v>0</v>
      </c>
      <c r="E10" s="46">
        <v>0</v>
      </c>
      <c r="F10" s="46">
        <v>178</v>
      </c>
      <c r="G10" s="445">
        <v>1849</v>
      </c>
      <c r="H10" s="76">
        <v>0</v>
      </c>
    </row>
    <row r="11" spans="1:8" s="1" customFormat="1" ht="15" customHeight="1">
      <c r="A11" s="44" t="s">
        <v>319</v>
      </c>
      <c r="B11" s="45" t="s">
        <v>678</v>
      </c>
      <c r="C11" s="46">
        <v>141</v>
      </c>
      <c r="D11" s="46">
        <v>0</v>
      </c>
      <c r="E11" s="46">
        <v>141</v>
      </c>
      <c r="F11" s="46">
        <v>0</v>
      </c>
      <c r="G11" s="445">
        <v>0</v>
      </c>
      <c r="H11" s="76">
        <v>0</v>
      </c>
    </row>
    <row r="12" spans="1:8" s="1" customFormat="1" ht="15" customHeight="1">
      <c r="A12" s="44" t="s">
        <v>320</v>
      </c>
      <c r="B12" s="45" t="s">
        <v>679</v>
      </c>
      <c r="C12" s="46">
        <v>12097</v>
      </c>
      <c r="D12" s="46">
        <v>842</v>
      </c>
      <c r="E12" s="46">
        <v>38</v>
      </c>
      <c r="F12" s="46">
        <v>48</v>
      </c>
      <c r="G12" s="445">
        <v>579</v>
      </c>
      <c r="H12" s="76">
        <v>34</v>
      </c>
    </row>
    <row r="13" spans="1:8" s="1" customFormat="1" ht="15" customHeight="1">
      <c r="A13" s="44" t="s">
        <v>321</v>
      </c>
      <c r="B13" s="45" t="s">
        <v>680</v>
      </c>
      <c r="C13" s="46">
        <v>7488</v>
      </c>
      <c r="D13" s="46">
        <v>0</v>
      </c>
      <c r="E13" s="46">
        <v>0</v>
      </c>
      <c r="F13" s="46">
        <v>0</v>
      </c>
      <c r="G13" s="445">
        <v>0</v>
      </c>
      <c r="H13" s="76">
        <v>7488</v>
      </c>
    </row>
    <row r="14" spans="1:8" s="1" customFormat="1" ht="15" customHeight="1">
      <c r="A14" s="57" t="s">
        <v>322</v>
      </c>
      <c r="B14" s="58" t="s">
        <v>684</v>
      </c>
      <c r="C14" s="59">
        <v>66518</v>
      </c>
      <c r="D14" s="59">
        <v>842</v>
      </c>
      <c r="E14" s="59">
        <v>179</v>
      </c>
      <c r="F14" s="59">
        <v>226</v>
      </c>
      <c r="G14" s="446">
        <v>2725</v>
      </c>
      <c r="H14" s="148">
        <v>12770</v>
      </c>
    </row>
    <row r="15" spans="1:8" s="1" customFormat="1" ht="15" customHeight="1">
      <c r="A15" s="44" t="s">
        <v>323</v>
      </c>
      <c r="B15" s="45" t="s">
        <v>683</v>
      </c>
      <c r="C15" s="46">
        <v>56699</v>
      </c>
      <c r="D15" s="46">
        <v>0</v>
      </c>
      <c r="E15" s="46">
        <v>0</v>
      </c>
      <c r="F15" s="46">
        <v>0</v>
      </c>
      <c r="G15" s="445">
        <v>0</v>
      </c>
      <c r="H15" s="76">
        <v>0</v>
      </c>
    </row>
    <row r="16" spans="1:8" s="1" customFormat="1" ht="15" customHeight="1">
      <c r="A16" s="44" t="s">
        <v>324</v>
      </c>
      <c r="B16" s="45" t="s">
        <v>682</v>
      </c>
      <c r="C16" s="46">
        <v>8075</v>
      </c>
      <c r="D16" s="46">
        <v>0</v>
      </c>
      <c r="E16" s="46">
        <v>0</v>
      </c>
      <c r="F16" s="46">
        <v>0</v>
      </c>
      <c r="G16" s="445">
        <v>0</v>
      </c>
      <c r="H16" s="76">
        <v>0</v>
      </c>
    </row>
    <row r="17" spans="1:8" s="225" customFormat="1" ht="22.5">
      <c r="A17" s="65" t="s">
        <v>349</v>
      </c>
      <c r="B17" s="66" t="s">
        <v>681</v>
      </c>
      <c r="C17" s="67">
        <v>5939</v>
      </c>
      <c r="D17" s="67">
        <v>0</v>
      </c>
      <c r="E17" s="67">
        <v>0</v>
      </c>
      <c r="F17" s="67">
        <v>0</v>
      </c>
      <c r="G17" s="447">
        <v>0</v>
      </c>
      <c r="H17" s="276">
        <v>1485</v>
      </c>
    </row>
    <row r="18" spans="1:8" s="225" customFormat="1" ht="22.5">
      <c r="A18" s="65" t="s">
        <v>325</v>
      </c>
      <c r="B18" s="66" t="s">
        <v>292</v>
      </c>
      <c r="C18" s="67">
        <v>2441</v>
      </c>
      <c r="D18" s="67">
        <v>0</v>
      </c>
      <c r="E18" s="67">
        <v>0</v>
      </c>
      <c r="F18" s="67">
        <v>0</v>
      </c>
      <c r="G18" s="447">
        <v>0</v>
      </c>
      <c r="H18" s="276">
        <v>0</v>
      </c>
    </row>
    <row r="19" spans="1:8" s="225" customFormat="1" ht="22.5">
      <c r="A19" s="65" t="s">
        <v>350</v>
      </c>
      <c r="B19" s="66" t="s">
        <v>293</v>
      </c>
      <c r="C19" s="67">
        <v>3584</v>
      </c>
      <c r="D19" s="67">
        <v>0</v>
      </c>
      <c r="E19" s="67">
        <v>0</v>
      </c>
      <c r="F19" s="67">
        <v>0</v>
      </c>
      <c r="G19" s="447">
        <v>0</v>
      </c>
      <c r="H19" s="276">
        <v>0</v>
      </c>
    </row>
    <row r="20" spans="1:8" s="110" customFormat="1" ht="15" customHeight="1">
      <c r="A20" s="44" t="s">
        <v>351</v>
      </c>
      <c r="B20" s="45" t="s">
        <v>685</v>
      </c>
      <c r="C20" s="46">
        <v>11964</v>
      </c>
      <c r="D20" s="46">
        <v>0</v>
      </c>
      <c r="E20" s="46">
        <v>0</v>
      </c>
      <c r="F20" s="46">
        <v>0</v>
      </c>
      <c r="G20" s="445">
        <v>0</v>
      </c>
      <c r="H20" s="76">
        <v>1485</v>
      </c>
    </row>
    <row r="21" spans="1:8" s="1" customFormat="1" ht="22.5">
      <c r="A21" s="57" t="s">
        <v>352</v>
      </c>
      <c r="B21" s="58" t="s">
        <v>686</v>
      </c>
      <c r="C21" s="59">
        <v>76738</v>
      </c>
      <c r="D21" s="59">
        <v>0</v>
      </c>
      <c r="E21" s="59">
        <v>0</v>
      </c>
      <c r="F21" s="59">
        <v>0</v>
      </c>
      <c r="G21" s="446">
        <v>0</v>
      </c>
      <c r="H21" s="148">
        <v>1485</v>
      </c>
    </row>
    <row r="22" spans="1:8" s="1" customFormat="1" ht="15" customHeight="1">
      <c r="A22" s="44" t="s">
        <v>326</v>
      </c>
      <c r="B22" s="45" t="s">
        <v>687</v>
      </c>
      <c r="C22" s="46">
        <v>300</v>
      </c>
      <c r="D22" s="46">
        <v>0</v>
      </c>
      <c r="E22" s="46">
        <v>0</v>
      </c>
      <c r="F22" s="46">
        <v>0</v>
      </c>
      <c r="G22" s="445">
        <v>0</v>
      </c>
      <c r="H22" s="76">
        <v>180</v>
      </c>
    </row>
    <row r="23" spans="1:8" s="1" customFormat="1" ht="15" customHeight="1">
      <c r="A23" s="44" t="s">
        <v>353</v>
      </c>
      <c r="B23" s="45" t="s">
        <v>688</v>
      </c>
      <c r="C23" s="46">
        <v>180</v>
      </c>
      <c r="D23" s="46">
        <v>0</v>
      </c>
      <c r="E23" s="46">
        <v>0</v>
      </c>
      <c r="F23" s="46">
        <v>0</v>
      </c>
      <c r="G23" s="445">
        <v>0</v>
      </c>
      <c r="H23" s="76">
        <v>0</v>
      </c>
    </row>
    <row r="24" spans="1:8" s="1" customFormat="1" ht="15" customHeight="1">
      <c r="A24" s="44" t="s">
        <v>354</v>
      </c>
      <c r="B24" s="45" t="s">
        <v>689</v>
      </c>
      <c r="C24" s="46">
        <v>238</v>
      </c>
      <c r="D24" s="46">
        <v>0</v>
      </c>
      <c r="E24" s="46">
        <v>0</v>
      </c>
      <c r="F24" s="46">
        <v>0</v>
      </c>
      <c r="G24" s="445">
        <v>0</v>
      </c>
      <c r="H24" s="76">
        <v>0</v>
      </c>
    </row>
    <row r="25" spans="1:8" s="1" customFormat="1" ht="22.5">
      <c r="A25" s="57" t="s">
        <v>314</v>
      </c>
      <c r="B25" s="58" t="s">
        <v>690</v>
      </c>
      <c r="C25" s="59">
        <v>718</v>
      </c>
      <c r="D25" s="59">
        <v>0</v>
      </c>
      <c r="E25" s="59">
        <v>0</v>
      </c>
      <c r="F25" s="59">
        <v>0</v>
      </c>
      <c r="G25" s="446">
        <v>0</v>
      </c>
      <c r="H25" s="148">
        <v>180</v>
      </c>
    </row>
    <row r="26" spans="1:8" s="1" customFormat="1" ht="15" customHeight="1">
      <c r="A26" s="57" t="s">
        <v>355</v>
      </c>
      <c r="B26" s="58" t="s">
        <v>691</v>
      </c>
      <c r="C26" s="59">
        <v>76711</v>
      </c>
      <c r="D26" s="59">
        <v>0</v>
      </c>
      <c r="E26" s="59">
        <v>0</v>
      </c>
      <c r="F26" s="59">
        <v>0</v>
      </c>
      <c r="G26" s="446">
        <v>0</v>
      </c>
      <c r="H26" s="148">
        <v>7</v>
      </c>
    </row>
    <row r="27" spans="1:8" s="1" customFormat="1" ht="15" customHeight="1">
      <c r="A27" s="57" t="s">
        <v>327</v>
      </c>
      <c r="B27" s="58" t="s">
        <v>693</v>
      </c>
      <c r="C27" s="59">
        <v>220685</v>
      </c>
      <c r="D27" s="59">
        <v>842</v>
      </c>
      <c r="E27" s="59">
        <v>179</v>
      </c>
      <c r="F27" s="59">
        <v>226</v>
      </c>
      <c r="G27" s="446">
        <v>2725</v>
      </c>
      <c r="H27" s="148">
        <v>14442</v>
      </c>
    </row>
    <row r="28" spans="1:8" s="1" customFormat="1" ht="15" customHeight="1">
      <c r="A28" s="44" t="s">
        <v>328</v>
      </c>
      <c r="B28" s="45" t="s">
        <v>692</v>
      </c>
      <c r="C28" s="46">
        <v>439</v>
      </c>
      <c r="D28" s="46">
        <v>0</v>
      </c>
      <c r="E28" s="46">
        <v>0</v>
      </c>
      <c r="F28" s="46">
        <v>0</v>
      </c>
      <c r="G28" s="445">
        <v>0</v>
      </c>
      <c r="H28" s="76">
        <v>439</v>
      </c>
    </row>
    <row r="29" spans="1:8" s="1" customFormat="1" ht="15" customHeight="1">
      <c r="A29" s="44" t="s">
        <v>329</v>
      </c>
      <c r="B29" s="45" t="s">
        <v>694</v>
      </c>
      <c r="C29" s="46">
        <v>3119</v>
      </c>
      <c r="D29" s="46">
        <v>3119</v>
      </c>
      <c r="E29" s="46">
        <v>0</v>
      </c>
      <c r="F29" s="46">
        <v>0</v>
      </c>
      <c r="G29" s="445">
        <v>0</v>
      </c>
      <c r="H29" s="76">
        <v>0</v>
      </c>
    </row>
    <row r="30" spans="1:8" s="1" customFormat="1" ht="15" customHeight="1">
      <c r="A30" s="57" t="s">
        <v>330</v>
      </c>
      <c r="B30" s="58" t="s">
        <v>695</v>
      </c>
      <c r="C30" s="59">
        <v>3558</v>
      </c>
      <c r="D30" s="59">
        <v>3119</v>
      </c>
      <c r="E30" s="59">
        <v>0</v>
      </c>
      <c r="F30" s="59">
        <v>0</v>
      </c>
      <c r="G30" s="446">
        <v>0</v>
      </c>
      <c r="H30" s="148">
        <v>439</v>
      </c>
    </row>
    <row r="31" spans="1:8" s="1" customFormat="1" ht="15" customHeight="1">
      <c r="A31" s="44" t="s">
        <v>356</v>
      </c>
      <c r="B31" s="45" t="s">
        <v>696</v>
      </c>
      <c r="C31" s="46">
        <v>498</v>
      </c>
      <c r="D31" s="46">
        <v>0</v>
      </c>
      <c r="E31" s="46">
        <v>0</v>
      </c>
      <c r="F31" s="46">
        <v>0</v>
      </c>
      <c r="G31" s="445">
        <v>0</v>
      </c>
      <c r="H31" s="76">
        <v>0</v>
      </c>
    </row>
    <row r="32" spans="1:8" s="110" customFormat="1" ht="15" customHeight="1">
      <c r="A32" s="44" t="s">
        <v>357</v>
      </c>
      <c r="B32" s="45" t="s">
        <v>444</v>
      </c>
      <c r="C32" s="46">
        <v>3333</v>
      </c>
      <c r="D32" s="46">
        <v>0</v>
      </c>
      <c r="E32" s="46">
        <v>0</v>
      </c>
      <c r="F32" s="46">
        <v>0</v>
      </c>
      <c r="G32" s="445">
        <v>2978</v>
      </c>
      <c r="H32" s="76">
        <v>0</v>
      </c>
    </row>
    <row r="33" spans="1:8" s="1" customFormat="1" ht="22.5">
      <c r="A33" s="57" t="s">
        <v>341</v>
      </c>
      <c r="B33" s="58" t="s">
        <v>697</v>
      </c>
      <c r="C33" s="59">
        <v>3831</v>
      </c>
      <c r="D33" s="59">
        <v>0</v>
      </c>
      <c r="E33" s="59">
        <v>0</v>
      </c>
      <c r="F33" s="59">
        <v>0</v>
      </c>
      <c r="G33" s="446">
        <v>2978</v>
      </c>
      <c r="H33" s="148">
        <v>0</v>
      </c>
    </row>
    <row r="34" spans="1:8" s="1" customFormat="1" ht="15" customHeight="1">
      <c r="A34" s="57" t="s">
        <v>358</v>
      </c>
      <c r="B34" s="58" t="s">
        <v>698</v>
      </c>
      <c r="C34" s="59">
        <v>707</v>
      </c>
      <c r="D34" s="59">
        <v>0</v>
      </c>
      <c r="E34" s="59">
        <v>0</v>
      </c>
      <c r="F34" s="59">
        <v>0</v>
      </c>
      <c r="G34" s="446">
        <v>0</v>
      </c>
      <c r="H34" s="148">
        <v>707</v>
      </c>
    </row>
    <row r="35" spans="1:8" s="1" customFormat="1" ht="15" customHeight="1">
      <c r="A35" s="57" t="s">
        <v>331</v>
      </c>
      <c r="B35" s="58" t="s">
        <v>699</v>
      </c>
      <c r="C35" s="59">
        <v>8096</v>
      </c>
      <c r="D35" s="59">
        <v>3119</v>
      </c>
      <c r="E35" s="59">
        <v>0</v>
      </c>
      <c r="F35" s="59">
        <v>0</v>
      </c>
      <c r="G35" s="446">
        <v>2978</v>
      </c>
      <c r="H35" s="148">
        <v>1146</v>
      </c>
    </row>
    <row r="36" spans="1:8" s="1" customFormat="1" ht="15" customHeight="1">
      <c r="A36" s="57" t="s">
        <v>342</v>
      </c>
      <c r="B36" s="58" t="s">
        <v>700</v>
      </c>
      <c r="C36" s="59">
        <v>228781</v>
      </c>
      <c r="D36" s="59">
        <v>3961</v>
      </c>
      <c r="E36" s="59">
        <v>179</v>
      </c>
      <c r="F36" s="59">
        <v>226</v>
      </c>
      <c r="G36" s="446">
        <v>5703</v>
      </c>
      <c r="H36" s="148">
        <v>15588</v>
      </c>
    </row>
    <row r="37" spans="1:8" s="1" customFormat="1" ht="15" customHeight="1">
      <c r="A37" s="57" t="s">
        <v>359</v>
      </c>
      <c r="B37" s="58" t="s">
        <v>701</v>
      </c>
      <c r="C37" s="59">
        <v>40000</v>
      </c>
      <c r="D37" s="59">
        <v>0</v>
      </c>
      <c r="E37" s="59">
        <v>0</v>
      </c>
      <c r="F37" s="59">
        <v>0</v>
      </c>
      <c r="G37" s="446">
        <v>0</v>
      </c>
      <c r="H37" s="148">
        <v>0</v>
      </c>
    </row>
    <row r="38" spans="1:8" s="1" customFormat="1" ht="15" customHeight="1" thickBot="1">
      <c r="A38" s="149" t="s">
        <v>343</v>
      </c>
      <c r="B38" s="150" t="s">
        <v>702</v>
      </c>
      <c r="C38" s="277">
        <f>C36+C37</f>
        <v>268781</v>
      </c>
      <c r="D38" s="277">
        <v>3961</v>
      </c>
      <c r="E38" s="277">
        <v>179</v>
      </c>
      <c r="F38" s="277">
        <v>226</v>
      </c>
      <c r="G38" s="448">
        <v>5703</v>
      </c>
      <c r="H38" s="151">
        <v>15588</v>
      </c>
    </row>
    <row r="39" spans="1:8" s="1" customFormat="1" ht="15" customHeight="1" thickTop="1">
      <c r="A39" s="486"/>
      <c r="B39" s="487"/>
      <c r="C39" s="488"/>
      <c r="D39" s="488"/>
      <c r="E39" s="488"/>
      <c r="F39" s="488"/>
      <c r="G39" s="488"/>
      <c r="H39" s="488"/>
    </row>
    <row r="40" spans="1:8" ht="15" customHeight="1">
      <c r="A40" s="5"/>
      <c r="B40" s="5"/>
      <c r="C40" s="5"/>
      <c r="D40" s="5"/>
      <c r="E40" s="5"/>
      <c r="F40" s="5"/>
      <c r="H40" s="6" t="s">
        <v>796</v>
      </c>
    </row>
    <row r="41" spans="1:8" ht="15" customHeight="1" thickBot="1">
      <c r="A41" s="12"/>
      <c r="B41" s="12"/>
      <c r="C41" s="12"/>
      <c r="D41" s="12"/>
      <c r="E41" s="12"/>
      <c r="F41" s="12"/>
      <c r="H41" s="6" t="s">
        <v>392</v>
      </c>
    </row>
    <row r="42" spans="1:22" ht="73.5" customHeight="1" thickBot="1" thickTop="1">
      <c r="A42" s="272" t="s">
        <v>427</v>
      </c>
      <c r="B42" s="273" t="s">
        <v>347</v>
      </c>
      <c r="C42" s="274" t="s">
        <v>703</v>
      </c>
      <c r="D42" s="274" t="s">
        <v>645</v>
      </c>
      <c r="E42" s="443" t="s">
        <v>656</v>
      </c>
      <c r="F42" s="274" t="s">
        <v>671</v>
      </c>
      <c r="G42" s="274" t="s">
        <v>705</v>
      </c>
      <c r="H42" s="275" t="s">
        <v>650</v>
      </c>
      <c r="T42"/>
      <c r="U42"/>
      <c r="V42"/>
    </row>
    <row r="43" spans="1:22" ht="15" customHeight="1" thickTop="1">
      <c r="A43" s="68" t="s">
        <v>315</v>
      </c>
      <c r="B43" s="69" t="s">
        <v>674</v>
      </c>
      <c r="C43" s="70">
        <v>1406</v>
      </c>
      <c r="D43" s="70">
        <v>0</v>
      </c>
      <c r="E43" s="444">
        <v>0</v>
      </c>
      <c r="F43" s="70">
        <v>0</v>
      </c>
      <c r="G43" s="70">
        <v>131</v>
      </c>
      <c r="H43" s="78">
        <v>43</v>
      </c>
      <c r="T43"/>
      <c r="U43"/>
      <c r="V43"/>
    </row>
    <row r="44" spans="1:22" ht="15" customHeight="1">
      <c r="A44" s="44" t="s">
        <v>316</v>
      </c>
      <c r="B44" s="45" t="s">
        <v>675</v>
      </c>
      <c r="C44" s="46">
        <v>0</v>
      </c>
      <c r="D44" s="46">
        <v>0</v>
      </c>
      <c r="E44" s="445">
        <v>0</v>
      </c>
      <c r="F44" s="46">
        <v>0</v>
      </c>
      <c r="G44" s="46">
        <v>0</v>
      </c>
      <c r="H44" s="76">
        <v>0</v>
      </c>
      <c r="T44"/>
      <c r="U44"/>
      <c r="V44"/>
    </row>
    <row r="45" spans="1:22" ht="15" customHeight="1">
      <c r="A45" s="44" t="s">
        <v>317</v>
      </c>
      <c r="B45" s="45" t="s">
        <v>676</v>
      </c>
      <c r="C45" s="46">
        <v>1406</v>
      </c>
      <c r="D45" s="46">
        <v>0</v>
      </c>
      <c r="E45" s="445">
        <v>0</v>
      </c>
      <c r="F45" s="46">
        <v>0</v>
      </c>
      <c r="G45" s="46">
        <v>0</v>
      </c>
      <c r="H45" s="76">
        <v>0</v>
      </c>
      <c r="T45"/>
      <c r="U45"/>
      <c r="V45"/>
    </row>
    <row r="46" spans="1:22" ht="15" customHeight="1">
      <c r="A46" s="44" t="s">
        <v>318</v>
      </c>
      <c r="B46" s="45" t="s">
        <v>677</v>
      </c>
      <c r="C46" s="46">
        <v>0</v>
      </c>
      <c r="D46" s="46">
        <v>0</v>
      </c>
      <c r="E46" s="445">
        <v>0</v>
      </c>
      <c r="F46" s="46">
        <v>0</v>
      </c>
      <c r="G46" s="46">
        <v>131</v>
      </c>
      <c r="H46" s="76">
        <v>0</v>
      </c>
      <c r="T46"/>
      <c r="U46"/>
      <c r="V46"/>
    </row>
    <row r="47" spans="1:22" ht="15" customHeight="1">
      <c r="A47" s="44" t="s">
        <v>319</v>
      </c>
      <c r="B47" s="45" t="s">
        <v>678</v>
      </c>
      <c r="C47" s="46">
        <v>0</v>
      </c>
      <c r="D47" s="46">
        <v>0</v>
      </c>
      <c r="E47" s="445">
        <v>0</v>
      </c>
      <c r="F47" s="46">
        <v>0</v>
      </c>
      <c r="G47" s="46">
        <v>0</v>
      </c>
      <c r="H47" s="76">
        <v>0</v>
      </c>
      <c r="T47"/>
      <c r="U47"/>
      <c r="V47"/>
    </row>
    <row r="48" spans="1:22" ht="15" customHeight="1">
      <c r="A48" s="44" t="s">
        <v>320</v>
      </c>
      <c r="B48" s="45" t="s">
        <v>679</v>
      </c>
      <c r="C48" s="46">
        <v>380</v>
      </c>
      <c r="D48" s="46">
        <v>0</v>
      </c>
      <c r="E48" s="445">
        <v>0</v>
      </c>
      <c r="F48" s="46">
        <v>0</v>
      </c>
      <c r="G48" s="46">
        <v>31</v>
      </c>
      <c r="H48" s="76">
        <v>12</v>
      </c>
      <c r="T48"/>
      <c r="U48"/>
      <c r="V48"/>
    </row>
    <row r="49" spans="1:22" ht="15" customHeight="1">
      <c r="A49" s="44" t="s">
        <v>321</v>
      </c>
      <c r="B49" s="45" t="s">
        <v>680</v>
      </c>
      <c r="C49" s="46">
        <v>0</v>
      </c>
      <c r="D49" s="46">
        <v>0</v>
      </c>
      <c r="E49" s="445">
        <v>0</v>
      </c>
      <c r="F49" s="46">
        <v>0</v>
      </c>
      <c r="G49" s="46">
        <v>0</v>
      </c>
      <c r="H49" s="76">
        <v>0</v>
      </c>
      <c r="T49"/>
      <c r="U49"/>
      <c r="V49"/>
    </row>
    <row r="50" spans="1:22" ht="15" customHeight="1">
      <c r="A50" s="57" t="s">
        <v>322</v>
      </c>
      <c r="B50" s="58" t="s">
        <v>684</v>
      </c>
      <c r="C50" s="59">
        <v>1786</v>
      </c>
      <c r="D50" s="59">
        <v>0</v>
      </c>
      <c r="E50" s="446">
        <v>0</v>
      </c>
      <c r="F50" s="59">
        <v>0</v>
      </c>
      <c r="G50" s="59">
        <v>162</v>
      </c>
      <c r="H50" s="148">
        <v>55</v>
      </c>
      <c r="T50"/>
      <c r="U50"/>
      <c r="V50"/>
    </row>
    <row r="51" spans="1:22" ht="15" customHeight="1">
      <c r="A51" s="44" t="s">
        <v>323</v>
      </c>
      <c r="B51" s="45" t="s">
        <v>683</v>
      </c>
      <c r="C51" s="46">
        <v>0</v>
      </c>
      <c r="D51" s="46">
        <v>56699</v>
      </c>
      <c r="E51" s="445">
        <v>0</v>
      </c>
      <c r="F51" s="46">
        <v>0</v>
      </c>
      <c r="G51" s="46">
        <v>0</v>
      </c>
      <c r="H51" s="76">
        <v>0</v>
      </c>
      <c r="T51"/>
      <c r="U51"/>
      <c r="V51"/>
    </row>
    <row r="52" spans="1:22" ht="15" customHeight="1">
      <c r="A52" s="44" t="s">
        <v>324</v>
      </c>
      <c r="B52" s="45" t="s">
        <v>682</v>
      </c>
      <c r="C52" s="46">
        <v>0</v>
      </c>
      <c r="D52" s="46">
        <v>8075</v>
      </c>
      <c r="E52" s="445">
        <v>0</v>
      </c>
      <c r="F52" s="46">
        <v>0</v>
      </c>
      <c r="G52" s="46">
        <v>0</v>
      </c>
      <c r="H52" s="76">
        <v>0</v>
      </c>
      <c r="T52"/>
      <c r="U52"/>
      <c r="V52"/>
    </row>
    <row r="53" spans="1:22" ht="22.5">
      <c r="A53" s="65" t="s">
        <v>349</v>
      </c>
      <c r="B53" s="66" t="s">
        <v>681</v>
      </c>
      <c r="C53" s="67">
        <v>0</v>
      </c>
      <c r="D53" s="67">
        <v>150</v>
      </c>
      <c r="E53" s="447">
        <v>0</v>
      </c>
      <c r="F53" s="67">
        <v>0</v>
      </c>
      <c r="G53" s="67">
        <v>0</v>
      </c>
      <c r="H53" s="276">
        <v>0</v>
      </c>
      <c r="T53"/>
      <c r="U53"/>
      <c r="V53"/>
    </row>
    <row r="54" spans="1:22" ht="22.5">
      <c r="A54" s="65" t="s">
        <v>325</v>
      </c>
      <c r="B54" s="66" t="s">
        <v>292</v>
      </c>
      <c r="C54" s="67">
        <v>250</v>
      </c>
      <c r="D54" s="67">
        <v>0</v>
      </c>
      <c r="E54" s="447">
        <v>0</v>
      </c>
      <c r="F54" s="67">
        <v>2191</v>
      </c>
      <c r="G54" s="67">
        <v>0</v>
      </c>
      <c r="H54" s="276">
        <v>0</v>
      </c>
      <c r="T54"/>
      <c r="U54"/>
      <c r="V54"/>
    </row>
    <row r="55" spans="1:22" ht="22.5">
      <c r="A55" s="65" t="s">
        <v>350</v>
      </c>
      <c r="B55" s="66" t="s">
        <v>293</v>
      </c>
      <c r="C55" s="67">
        <v>0</v>
      </c>
      <c r="D55" s="67">
        <v>2120</v>
      </c>
      <c r="E55" s="447">
        <v>563</v>
      </c>
      <c r="F55" s="67">
        <v>0</v>
      </c>
      <c r="G55" s="67">
        <v>901</v>
      </c>
      <c r="H55" s="276">
        <v>0</v>
      </c>
      <c r="T55"/>
      <c r="U55"/>
      <c r="V55"/>
    </row>
    <row r="56" spans="1:22" ht="15" customHeight="1">
      <c r="A56" s="44" t="s">
        <v>351</v>
      </c>
      <c r="B56" s="45" t="s">
        <v>685</v>
      </c>
      <c r="C56" s="46">
        <v>250</v>
      </c>
      <c r="D56" s="46">
        <v>2270</v>
      </c>
      <c r="E56" s="445">
        <v>563</v>
      </c>
      <c r="F56" s="46">
        <v>2191</v>
      </c>
      <c r="G56" s="46">
        <v>901</v>
      </c>
      <c r="H56" s="76">
        <v>0</v>
      </c>
      <c r="T56"/>
      <c r="U56"/>
      <c r="V56"/>
    </row>
    <row r="57" spans="1:22" ht="22.5">
      <c r="A57" s="57" t="s">
        <v>352</v>
      </c>
      <c r="B57" s="58" t="s">
        <v>686</v>
      </c>
      <c r="C57" s="59">
        <v>250</v>
      </c>
      <c r="D57" s="59">
        <v>67044</v>
      </c>
      <c r="E57" s="446">
        <v>563</v>
      </c>
      <c r="F57" s="59">
        <v>2191</v>
      </c>
      <c r="G57" s="59">
        <v>901</v>
      </c>
      <c r="H57" s="148">
        <v>0</v>
      </c>
      <c r="T57"/>
      <c r="U57"/>
      <c r="V57"/>
    </row>
    <row r="58" spans="1:22" ht="15" customHeight="1">
      <c r="A58" s="44" t="s">
        <v>326</v>
      </c>
      <c r="B58" s="45" t="s">
        <v>687</v>
      </c>
      <c r="C58" s="46">
        <v>120</v>
      </c>
      <c r="D58" s="46">
        <v>0</v>
      </c>
      <c r="E58" s="445">
        <v>0</v>
      </c>
      <c r="F58" s="46">
        <v>0</v>
      </c>
      <c r="G58" s="46">
        <v>0</v>
      </c>
      <c r="H58" s="76">
        <v>0</v>
      </c>
      <c r="T58"/>
      <c r="U58"/>
      <c r="V58"/>
    </row>
    <row r="59" spans="1:22" ht="15" customHeight="1">
      <c r="A59" s="44" t="s">
        <v>353</v>
      </c>
      <c r="B59" s="45" t="s">
        <v>688</v>
      </c>
      <c r="C59" s="46">
        <v>180</v>
      </c>
      <c r="D59" s="46">
        <v>0</v>
      </c>
      <c r="E59" s="445">
        <v>0</v>
      </c>
      <c r="F59" s="46">
        <v>0</v>
      </c>
      <c r="G59" s="46">
        <v>0</v>
      </c>
      <c r="H59" s="76">
        <v>0</v>
      </c>
      <c r="T59"/>
      <c r="U59"/>
      <c r="V59"/>
    </row>
    <row r="60" spans="1:22" ht="15" customHeight="1">
      <c r="A60" s="44" t="s">
        <v>354</v>
      </c>
      <c r="B60" s="45" t="s">
        <v>689</v>
      </c>
      <c r="C60" s="46">
        <v>0</v>
      </c>
      <c r="D60" s="46">
        <v>0</v>
      </c>
      <c r="E60" s="445">
        <v>0</v>
      </c>
      <c r="F60" s="46">
        <v>0</v>
      </c>
      <c r="G60" s="46">
        <v>0</v>
      </c>
      <c r="H60" s="76">
        <v>0</v>
      </c>
      <c r="T60"/>
      <c r="U60"/>
      <c r="V60"/>
    </row>
    <row r="61" spans="1:22" ht="22.5">
      <c r="A61" s="57" t="s">
        <v>314</v>
      </c>
      <c r="B61" s="58" t="s">
        <v>690</v>
      </c>
      <c r="C61" s="59">
        <v>300</v>
      </c>
      <c r="D61" s="59">
        <v>0</v>
      </c>
      <c r="E61" s="446">
        <v>0</v>
      </c>
      <c r="F61" s="59">
        <v>0</v>
      </c>
      <c r="G61" s="59">
        <v>0</v>
      </c>
      <c r="H61" s="148">
        <v>0</v>
      </c>
      <c r="T61"/>
      <c r="U61"/>
      <c r="V61"/>
    </row>
    <row r="62" spans="1:22" ht="15" customHeight="1">
      <c r="A62" s="57" t="s">
        <v>355</v>
      </c>
      <c r="B62" s="58" t="s">
        <v>691</v>
      </c>
      <c r="C62" s="59">
        <v>0</v>
      </c>
      <c r="D62" s="59">
        <v>76704</v>
      </c>
      <c r="E62" s="446">
        <v>0</v>
      </c>
      <c r="F62" s="59">
        <v>0</v>
      </c>
      <c r="G62" s="59">
        <v>0</v>
      </c>
      <c r="H62" s="148">
        <v>0</v>
      </c>
      <c r="T62"/>
      <c r="U62"/>
      <c r="V62"/>
    </row>
    <row r="63" spans="1:22" ht="15" customHeight="1">
      <c r="A63" s="57" t="s">
        <v>327</v>
      </c>
      <c r="B63" s="58" t="s">
        <v>693</v>
      </c>
      <c r="C63" s="59">
        <v>2336</v>
      </c>
      <c r="D63" s="59">
        <v>143748</v>
      </c>
      <c r="E63" s="446">
        <v>563</v>
      </c>
      <c r="F63" s="59">
        <v>2191</v>
      </c>
      <c r="G63" s="59">
        <v>1063</v>
      </c>
      <c r="H63" s="148">
        <v>55</v>
      </c>
      <c r="T63"/>
      <c r="U63"/>
      <c r="V63"/>
    </row>
    <row r="64" spans="1:22" ht="15" customHeight="1">
      <c r="A64" s="44" t="s">
        <v>328</v>
      </c>
      <c r="B64" s="45" t="s">
        <v>692</v>
      </c>
      <c r="C64" s="46">
        <v>0</v>
      </c>
      <c r="D64" s="46">
        <v>0</v>
      </c>
      <c r="E64" s="445">
        <v>0</v>
      </c>
      <c r="F64" s="46">
        <v>0</v>
      </c>
      <c r="G64" s="46">
        <v>0</v>
      </c>
      <c r="H64" s="76">
        <v>0</v>
      </c>
      <c r="T64"/>
      <c r="U64"/>
      <c r="V64"/>
    </row>
    <row r="65" spans="1:22" ht="15" customHeight="1">
      <c r="A65" s="44" t="s">
        <v>329</v>
      </c>
      <c r="B65" s="45" t="s">
        <v>694</v>
      </c>
      <c r="C65" s="46">
        <v>0</v>
      </c>
      <c r="D65" s="46">
        <v>0</v>
      </c>
      <c r="E65" s="445">
        <v>0</v>
      </c>
      <c r="F65" s="46">
        <v>0</v>
      </c>
      <c r="G65" s="46">
        <v>0</v>
      </c>
      <c r="H65" s="76">
        <v>0</v>
      </c>
      <c r="T65"/>
      <c r="U65"/>
      <c r="V65"/>
    </row>
    <row r="66" spans="1:22" ht="15" customHeight="1">
      <c r="A66" s="57" t="s">
        <v>330</v>
      </c>
      <c r="B66" s="58" t="s">
        <v>695</v>
      </c>
      <c r="C66" s="59">
        <v>0</v>
      </c>
      <c r="D66" s="59">
        <v>0</v>
      </c>
      <c r="E66" s="446">
        <v>0</v>
      </c>
      <c r="F66" s="59">
        <v>0</v>
      </c>
      <c r="G66" s="59">
        <v>0</v>
      </c>
      <c r="H66" s="148">
        <v>0</v>
      </c>
      <c r="T66"/>
      <c r="U66"/>
      <c r="V66"/>
    </row>
    <row r="67" spans="1:22" ht="15" customHeight="1">
      <c r="A67" s="44" t="s">
        <v>356</v>
      </c>
      <c r="B67" s="45" t="s">
        <v>696</v>
      </c>
      <c r="C67" s="46">
        <v>0</v>
      </c>
      <c r="D67" s="46">
        <v>498</v>
      </c>
      <c r="E67" s="445">
        <v>0</v>
      </c>
      <c r="F67" s="46">
        <v>0</v>
      </c>
      <c r="G67" s="46">
        <v>0</v>
      </c>
      <c r="H67" s="76">
        <v>0</v>
      </c>
      <c r="T67"/>
      <c r="U67"/>
      <c r="V67"/>
    </row>
    <row r="68" spans="1:22" ht="15" customHeight="1">
      <c r="A68" s="44" t="s">
        <v>357</v>
      </c>
      <c r="B68" s="45" t="s">
        <v>444</v>
      </c>
      <c r="C68" s="46">
        <v>0</v>
      </c>
      <c r="D68" s="46">
        <v>0</v>
      </c>
      <c r="E68" s="445">
        <v>0</v>
      </c>
      <c r="F68" s="46">
        <v>355</v>
      </c>
      <c r="G68" s="46">
        <v>0</v>
      </c>
      <c r="H68" s="76">
        <v>0</v>
      </c>
      <c r="T68"/>
      <c r="U68"/>
      <c r="V68"/>
    </row>
    <row r="69" spans="1:22" ht="22.5">
      <c r="A69" s="57" t="s">
        <v>341</v>
      </c>
      <c r="B69" s="58" t="s">
        <v>697</v>
      </c>
      <c r="C69" s="59">
        <v>0</v>
      </c>
      <c r="D69" s="59">
        <v>498</v>
      </c>
      <c r="E69" s="446">
        <v>0</v>
      </c>
      <c r="F69" s="59">
        <v>355</v>
      </c>
      <c r="G69" s="59">
        <v>0</v>
      </c>
      <c r="H69" s="148">
        <v>0</v>
      </c>
      <c r="T69"/>
      <c r="U69"/>
      <c r="V69"/>
    </row>
    <row r="70" spans="1:22" ht="15" customHeight="1">
      <c r="A70" s="57" t="s">
        <v>358</v>
      </c>
      <c r="B70" s="58" t="s">
        <v>698</v>
      </c>
      <c r="C70" s="59">
        <v>0</v>
      </c>
      <c r="D70" s="59">
        <v>0</v>
      </c>
      <c r="E70" s="446">
        <v>0</v>
      </c>
      <c r="F70" s="59">
        <v>0</v>
      </c>
      <c r="G70" s="59">
        <v>0</v>
      </c>
      <c r="H70" s="148">
        <v>0</v>
      </c>
      <c r="T70"/>
      <c r="U70"/>
      <c r="V70"/>
    </row>
    <row r="71" spans="1:22" ht="15" customHeight="1">
      <c r="A71" s="57" t="s">
        <v>331</v>
      </c>
      <c r="B71" s="58" t="s">
        <v>699</v>
      </c>
      <c r="C71" s="59">
        <v>0</v>
      </c>
      <c r="D71" s="59">
        <v>498</v>
      </c>
      <c r="E71" s="446">
        <v>0</v>
      </c>
      <c r="F71" s="59">
        <v>355</v>
      </c>
      <c r="G71" s="59">
        <v>0</v>
      </c>
      <c r="H71" s="148">
        <v>0</v>
      </c>
      <c r="T71"/>
      <c r="U71"/>
      <c r="V71"/>
    </row>
    <row r="72" spans="1:22" ht="15" customHeight="1">
      <c r="A72" s="57" t="s">
        <v>342</v>
      </c>
      <c r="B72" s="58" t="s">
        <v>700</v>
      </c>
      <c r="C72" s="59">
        <v>2336</v>
      </c>
      <c r="D72" s="59">
        <v>144246</v>
      </c>
      <c r="E72" s="446">
        <v>563</v>
      </c>
      <c r="F72" s="59">
        <v>2546</v>
      </c>
      <c r="G72" s="59">
        <v>1063</v>
      </c>
      <c r="H72" s="148">
        <v>55</v>
      </c>
      <c r="T72"/>
      <c r="U72"/>
      <c r="V72"/>
    </row>
    <row r="73" spans="1:22" ht="15" customHeight="1">
      <c r="A73" s="57" t="s">
        <v>359</v>
      </c>
      <c r="B73" s="58" t="s">
        <v>701</v>
      </c>
      <c r="C73" s="59">
        <v>0</v>
      </c>
      <c r="D73" s="59">
        <v>0</v>
      </c>
      <c r="E73" s="446">
        <v>0</v>
      </c>
      <c r="F73" s="59">
        <v>0</v>
      </c>
      <c r="G73" s="59">
        <v>0</v>
      </c>
      <c r="H73" s="148">
        <v>0</v>
      </c>
      <c r="T73"/>
      <c r="U73"/>
      <c r="V73"/>
    </row>
    <row r="74" spans="1:22" ht="15" customHeight="1" thickBot="1">
      <c r="A74" s="149" t="s">
        <v>343</v>
      </c>
      <c r="B74" s="150" t="s">
        <v>702</v>
      </c>
      <c r="C74" s="277">
        <v>2336</v>
      </c>
      <c r="D74" s="277">
        <v>144246</v>
      </c>
      <c r="E74" s="448">
        <v>563</v>
      </c>
      <c r="F74" s="277">
        <v>2546</v>
      </c>
      <c r="G74" s="277">
        <v>1063</v>
      </c>
      <c r="H74" s="151">
        <v>55</v>
      </c>
      <c r="T74"/>
      <c r="U74"/>
      <c r="V74"/>
    </row>
    <row r="75" spans="1:22" ht="15" customHeight="1" thickTop="1">
      <c r="A75" s="486"/>
      <c r="B75" s="487"/>
      <c r="C75" s="488"/>
      <c r="D75" s="488"/>
      <c r="E75" s="488"/>
      <c r="F75" s="488"/>
      <c r="G75" s="488"/>
      <c r="H75" s="488"/>
      <c r="T75"/>
      <c r="U75"/>
      <c r="V75"/>
    </row>
    <row r="76" spans="1:8" ht="15" customHeight="1">
      <c r="A76" s="5"/>
      <c r="B76" s="5"/>
      <c r="C76" s="5"/>
      <c r="D76" s="5"/>
      <c r="E76" s="5"/>
      <c r="F76" s="5"/>
      <c r="H76" s="6" t="s">
        <v>796</v>
      </c>
    </row>
    <row r="77" spans="1:8" ht="15" customHeight="1">
      <c r="A77" s="541" t="s">
        <v>770</v>
      </c>
      <c r="B77" s="541"/>
      <c r="C77" s="541"/>
      <c r="D77" s="541"/>
      <c r="E77" s="541"/>
      <c r="F77" s="541"/>
      <c r="G77" s="541"/>
      <c r="H77" s="541"/>
    </row>
    <row r="78" spans="1:22" ht="15" customHeight="1" thickBot="1">
      <c r="A78" s="12"/>
      <c r="B78" s="12"/>
      <c r="C78" s="12"/>
      <c r="D78" s="12"/>
      <c r="E78" s="12"/>
      <c r="F78" s="6" t="s">
        <v>392</v>
      </c>
      <c r="H78" s="6"/>
      <c r="U78"/>
      <c r="V78"/>
    </row>
    <row r="79" spans="1:22" ht="73.5" customHeight="1" thickBot="1" thickTop="1">
      <c r="A79" s="272" t="s">
        <v>427</v>
      </c>
      <c r="B79" s="273" t="s">
        <v>347</v>
      </c>
      <c r="C79" s="274" t="s">
        <v>633</v>
      </c>
      <c r="D79" s="274" t="s">
        <v>704</v>
      </c>
      <c r="E79" s="443" t="s">
        <v>646</v>
      </c>
      <c r="F79" s="275" t="s">
        <v>706</v>
      </c>
      <c r="S79"/>
      <c r="T79"/>
      <c r="U79"/>
      <c r="V79"/>
    </row>
    <row r="80" spans="1:22" ht="15" customHeight="1" thickTop="1">
      <c r="A80" s="68" t="s">
        <v>315</v>
      </c>
      <c r="B80" s="69" t="s">
        <v>674</v>
      </c>
      <c r="C80" s="70">
        <v>333</v>
      </c>
      <c r="D80" s="70">
        <v>0</v>
      </c>
      <c r="E80" s="444">
        <v>0</v>
      </c>
      <c r="F80" s="78">
        <v>37307</v>
      </c>
      <c r="S80"/>
      <c r="T80"/>
      <c r="U80"/>
      <c r="V80"/>
    </row>
    <row r="81" spans="1:22" ht="15" customHeight="1">
      <c r="A81" s="44" t="s">
        <v>316</v>
      </c>
      <c r="B81" s="45" t="s">
        <v>675</v>
      </c>
      <c r="C81" s="46">
        <v>0</v>
      </c>
      <c r="D81" s="46">
        <v>0</v>
      </c>
      <c r="E81" s="445">
        <v>0</v>
      </c>
      <c r="F81" s="76">
        <v>83</v>
      </c>
      <c r="S81"/>
      <c r="T81"/>
      <c r="U81"/>
      <c r="V81"/>
    </row>
    <row r="82" spans="1:22" ht="15" customHeight="1">
      <c r="A82" s="44" t="s">
        <v>317</v>
      </c>
      <c r="B82" s="45" t="s">
        <v>676</v>
      </c>
      <c r="C82" s="46">
        <v>0</v>
      </c>
      <c r="D82" s="46">
        <v>0</v>
      </c>
      <c r="E82" s="445">
        <v>0</v>
      </c>
      <c r="F82" s="76">
        <v>22477</v>
      </c>
      <c r="S82"/>
      <c r="T82"/>
      <c r="U82"/>
      <c r="V82"/>
    </row>
    <row r="83" spans="1:22" ht="15" customHeight="1">
      <c r="A83" s="44" t="s">
        <v>318</v>
      </c>
      <c r="B83" s="45" t="s">
        <v>677</v>
      </c>
      <c r="C83" s="46">
        <v>333</v>
      </c>
      <c r="D83" s="46">
        <v>0</v>
      </c>
      <c r="E83" s="445">
        <v>0</v>
      </c>
      <c r="F83" s="76">
        <v>11280</v>
      </c>
      <c r="S83"/>
      <c r="T83"/>
      <c r="U83"/>
      <c r="V83"/>
    </row>
    <row r="84" spans="1:22" ht="15" customHeight="1">
      <c r="A84" s="44" t="s">
        <v>319</v>
      </c>
      <c r="B84" s="45" t="s">
        <v>678</v>
      </c>
      <c r="C84" s="46">
        <v>0</v>
      </c>
      <c r="D84" s="46">
        <v>0</v>
      </c>
      <c r="E84" s="445">
        <v>0</v>
      </c>
      <c r="F84" s="76">
        <v>0</v>
      </c>
      <c r="S84"/>
      <c r="T84"/>
      <c r="U84"/>
      <c r="V84"/>
    </row>
    <row r="85" spans="1:22" ht="15" customHeight="1">
      <c r="A85" s="44" t="s">
        <v>320</v>
      </c>
      <c r="B85" s="45" t="s">
        <v>679</v>
      </c>
      <c r="C85" s="46">
        <v>60</v>
      </c>
      <c r="D85" s="46">
        <v>0</v>
      </c>
      <c r="E85" s="445">
        <v>0</v>
      </c>
      <c r="F85" s="76">
        <v>10073</v>
      </c>
      <c r="S85"/>
      <c r="T85"/>
      <c r="U85"/>
      <c r="V85"/>
    </row>
    <row r="86" spans="1:22" ht="15" customHeight="1">
      <c r="A86" s="44" t="s">
        <v>321</v>
      </c>
      <c r="B86" s="45" t="s">
        <v>680</v>
      </c>
      <c r="C86" s="46">
        <v>0</v>
      </c>
      <c r="D86" s="46">
        <v>0</v>
      </c>
      <c r="E86" s="445">
        <v>0</v>
      </c>
      <c r="F86" s="76">
        <v>0</v>
      </c>
      <c r="S86"/>
      <c r="T86"/>
      <c r="U86"/>
      <c r="V86"/>
    </row>
    <row r="87" spans="1:22" ht="15" customHeight="1">
      <c r="A87" s="57" t="s">
        <v>322</v>
      </c>
      <c r="B87" s="58" t="s">
        <v>684</v>
      </c>
      <c r="C87" s="59">
        <v>393</v>
      </c>
      <c r="D87" s="59">
        <v>0</v>
      </c>
      <c r="E87" s="446">
        <v>0</v>
      </c>
      <c r="F87" s="148">
        <v>47380</v>
      </c>
      <c r="S87"/>
      <c r="T87"/>
      <c r="U87"/>
      <c r="V87"/>
    </row>
    <row r="88" spans="1:22" ht="15" customHeight="1">
      <c r="A88" s="44" t="s">
        <v>323</v>
      </c>
      <c r="B88" s="45" t="s">
        <v>683</v>
      </c>
      <c r="C88" s="46">
        <v>0</v>
      </c>
      <c r="D88" s="46">
        <v>0</v>
      </c>
      <c r="E88" s="445">
        <v>0</v>
      </c>
      <c r="F88" s="76">
        <v>0</v>
      </c>
      <c r="S88"/>
      <c r="T88"/>
      <c r="U88"/>
      <c r="V88"/>
    </row>
    <row r="89" spans="1:22" ht="15" customHeight="1">
      <c r="A89" s="44" t="s">
        <v>324</v>
      </c>
      <c r="B89" s="45" t="s">
        <v>682</v>
      </c>
      <c r="C89" s="46">
        <v>0</v>
      </c>
      <c r="D89" s="46">
        <v>0</v>
      </c>
      <c r="E89" s="445">
        <v>0</v>
      </c>
      <c r="F89" s="76">
        <v>0</v>
      </c>
      <c r="S89"/>
      <c r="T89"/>
      <c r="U89"/>
      <c r="V89"/>
    </row>
    <row r="90" spans="1:22" ht="22.5">
      <c r="A90" s="65" t="s">
        <v>349</v>
      </c>
      <c r="B90" s="66" t="s">
        <v>681</v>
      </c>
      <c r="C90" s="67">
        <v>0</v>
      </c>
      <c r="D90" s="67">
        <v>4304</v>
      </c>
      <c r="E90" s="447">
        <v>0</v>
      </c>
      <c r="F90" s="276">
        <v>0</v>
      </c>
      <c r="S90"/>
      <c r="T90"/>
      <c r="U90"/>
      <c r="V90"/>
    </row>
    <row r="91" spans="1:22" ht="22.5">
      <c r="A91" s="65" t="s">
        <v>325</v>
      </c>
      <c r="B91" s="66" t="s">
        <v>292</v>
      </c>
      <c r="C91" s="67">
        <v>0</v>
      </c>
      <c r="D91" s="67">
        <v>0</v>
      </c>
      <c r="E91" s="447">
        <v>0</v>
      </c>
      <c r="F91" s="276">
        <v>0</v>
      </c>
      <c r="S91"/>
      <c r="T91"/>
      <c r="U91"/>
      <c r="V91"/>
    </row>
    <row r="92" spans="1:22" ht="22.5">
      <c r="A92" s="65" t="s">
        <v>350</v>
      </c>
      <c r="B92" s="66" t="s">
        <v>293</v>
      </c>
      <c r="C92" s="67">
        <v>0</v>
      </c>
      <c r="D92" s="67">
        <v>0</v>
      </c>
      <c r="E92" s="447">
        <v>0</v>
      </c>
      <c r="F92" s="276">
        <v>0</v>
      </c>
      <c r="S92"/>
      <c r="T92"/>
      <c r="U92"/>
      <c r="V92"/>
    </row>
    <row r="93" spans="1:22" ht="15" customHeight="1">
      <c r="A93" s="44" t="s">
        <v>351</v>
      </c>
      <c r="B93" s="45" t="s">
        <v>685</v>
      </c>
      <c r="C93" s="46">
        <v>0</v>
      </c>
      <c r="D93" s="46">
        <v>4304</v>
      </c>
      <c r="E93" s="445">
        <v>0</v>
      </c>
      <c r="F93" s="76">
        <v>0</v>
      </c>
      <c r="S93"/>
      <c r="T93"/>
      <c r="U93"/>
      <c r="V93"/>
    </row>
    <row r="94" spans="1:22" ht="22.5">
      <c r="A94" s="57" t="s">
        <v>352</v>
      </c>
      <c r="B94" s="58" t="s">
        <v>686</v>
      </c>
      <c r="C94" s="59">
        <v>0</v>
      </c>
      <c r="D94" s="59">
        <v>4304</v>
      </c>
      <c r="E94" s="446">
        <v>0</v>
      </c>
      <c r="F94" s="148">
        <v>0</v>
      </c>
      <c r="S94"/>
      <c r="T94"/>
      <c r="U94"/>
      <c r="V94"/>
    </row>
    <row r="95" spans="1:22" ht="15" customHeight="1">
      <c r="A95" s="44" t="s">
        <v>326</v>
      </c>
      <c r="B95" s="45" t="s">
        <v>687</v>
      </c>
      <c r="C95" s="46">
        <v>0</v>
      </c>
      <c r="D95" s="46">
        <v>0</v>
      </c>
      <c r="E95" s="445">
        <v>0</v>
      </c>
      <c r="F95" s="76">
        <v>0</v>
      </c>
      <c r="S95"/>
      <c r="T95"/>
      <c r="U95"/>
      <c r="V95"/>
    </row>
    <row r="96" spans="1:22" ht="15" customHeight="1">
      <c r="A96" s="44" t="s">
        <v>353</v>
      </c>
      <c r="B96" s="45" t="s">
        <v>688</v>
      </c>
      <c r="C96" s="46">
        <v>0</v>
      </c>
      <c r="D96" s="46">
        <v>0</v>
      </c>
      <c r="E96" s="445">
        <v>0</v>
      </c>
      <c r="F96" s="76">
        <v>0</v>
      </c>
      <c r="S96"/>
      <c r="T96"/>
      <c r="U96"/>
      <c r="V96"/>
    </row>
    <row r="97" spans="1:22" ht="15" customHeight="1">
      <c r="A97" s="44" t="s">
        <v>354</v>
      </c>
      <c r="B97" s="45" t="s">
        <v>689</v>
      </c>
      <c r="C97" s="46">
        <v>0</v>
      </c>
      <c r="D97" s="46">
        <v>0</v>
      </c>
      <c r="E97" s="445">
        <v>238</v>
      </c>
      <c r="F97" s="76">
        <v>0</v>
      </c>
      <c r="S97"/>
      <c r="T97"/>
      <c r="U97"/>
      <c r="V97"/>
    </row>
    <row r="98" spans="1:22" ht="22.5">
      <c r="A98" s="57" t="s">
        <v>314</v>
      </c>
      <c r="B98" s="58" t="s">
        <v>690</v>
      </c>
      <c r="C98" s="59">
        <v>0</v>
      </c>
      <c r="D98" s="59">
        <v>0</v>
      </c>
      <c r="E98" s="446">
        <v>238</v>
      </c>
      <c r="F98" s="148">
        <v>0</v>
      </c>
      <c r="S98"/>
      <c r="T98"/>
      <c r="U98"/>
      <c r="V98"/>
    </row>
    <row r="99" spans="1:22" ht="15" customHeight="1">
      <c r="A99" s="57" t="s">
        <v>355</v>
      </c>
      <c r="B99" s="58" t="s">
        <v>691</v>
      </c>
      <c r="C99" s="59">
        <v>0</v>
      </c>
      <c r="D99" s="59">
        <v>0</v>
      </c>
      <c r="E99" s="446">
        <v>0</v>
      </c>
      <c r="F99" s="148">
        <v>0</v>
      </c>
      <c r="S99"/>
      <c r="T99"/>
      <c r="U99"/>
      <c r="V99"/>
    </row>
    <row r="100" spans="1:22" ht="15" customHeight="1">
      <c r="A100" s="57" t="s">
        <v>327</v>
      </c>
      <c r="B100" s="58" t="s">
        <v>693</v>
      </c>
      <c r="C100" s="59">
        <v>393</v>
      </c>
      <c r="D100" s="59">
        <v>4304</v>
      </c>
      <c r="E100" s="446">
        <v>238</v>
      </c>
      <c r="F100" s="148">
        <v>47380</v>
      </c>
      <c r="S100"/>
      <c r="T100"/>
      <c r="U100"/>
      <c r="V100"/>
    </row>
    <row r="101" spans="1:22" ht="15" customHeight="1">
      <c r="A101" s="44" t="s">
        <v>328</v>
      </c>
      <c r="B101" s="45" t="s">
        <v>692</v>
      </c>
      <c r="C101" s="46">
        <v>0</v>
      </c>
      <c r="D101" s="46">
        <v>0</v>
      </c>
      <c r="E101" s="445">
        <v>0</v>
      </c>
      <c r="F101" s="76">
        <v>0</v>
      </c>
      <c r="S101"/>
      <c r="T101"/>
      <c r="U101"/>
      <c r="V101"/>
    </row>
    <row r="102" spans="1:22" ht="15" customHeight="1">
      <c r="A102" s="44" t="s">
        <v>329</v>
      </c>
      <c r="B102" s="45" t="s">
        <v>694</v>
      </c>
      <c r="C102" s="46">
        <v>0</v>
      </c>
      <c r="D102" s="46">
        <v>0</v>
      </c>
      <c r="E102" s="445">
        <v>0</v>
      </c>
      <c r="F102" s="76">
        <v>0</v>
      </c>
      <c r="S102"/>
      <c r="T102"/>
      <c r="U102"/>
      <c r="V102"/>
    </row>
    <row r="103" spans="1:22" ht="15" customHeight="1">
      <c r="A103" s="57" t="s">
        <v>330</v>
      </c>
      <c r="B103" s="58" t="s">
        <v>695</v>
      </c>
      <c r="C103" s="59">
        <v>0</v>
      </c>
      <c r="D103" s="59">
        <v>0</v>
      </c>
      <c r="E103" s="446">
        <v>0</v>
      </c>
      <c r="F103" s="148">
        <v>0</v>
      </c>
      <c r="S103"/>
      <c r="T103"/>
      <c r="U103"/>
      <c r="V103"/>
    </row>
    <row r="104" spans="1:22" ht="15" customHeight="1">
      <c r="A104" s="44" t="s">
        <v>356</v>
      </c>
      <c r="B104" s="45" t="s">
        <v>696</v>
      </c>
      <c r="C104" s="46">
        <v>0</v>
      </c>
      <c r="D104" s="46">
        <v>0</v>
      </c>
      <c r="E104" s="445">
        <v>0</v>
      </c>
      <c r="F104" s="76">
        <v>0</v>
      </c>
      <c r="S104"/>
      <c r="T104"/>
      <c r="U104"/>
      <c r="V104"/>
    </row>
    <row r="105" spans="1:22" ht="15" customHeight="1">
      <c r="A105" s="44" t="s">
        <v>357</v>
      </c>
      <c r="B105" s="45" t="s">
        <v>444</v>
      </c>
      <c r="C105" s="46">
        <v>0</v>
      </c>
      <c r="D105" s="46">
        <v>0</v>
      </c>
      <c r="E105" s="445">
        <v>0</v>
      </c>
      <c r="F105" s="76">
        <v>0</v>
      </c>
      <c r="S105"/>
      <c r="T105"/>
      <c r="U105"/>
      <c r="V105"/>
    </row>
    <row r="106" spans="1:22" ht="22.5">
      <c r="A106" s="57" t="s">
        <v>341</v>
      </c>
      <c r="B106" s="58" t="s">
        <v>697</v>
      </c>
      <c r="C106" s="59">
        <v>0</v>
      </c>
      <c r="D106" s="59">
        <v>0</v>
      </c>
      <c r="E106" s="446">
        <v>0</v>
      </c>
      <c r="F106" s="148">
        <v>0</v>
      </c>
      <c r="S106"/>
      <c r="T106"/>
      <c r="U106"/>
      <c r="V106"/>
    </row>
    <row r="107" spans="1:22" ht="15" customHeight="1">
      <c r="A107" s="57" t="s">
        <v>358</v>
      </c>
      <c r="B107" s="58" t="s">
        <v>698</v>
      </c>
      <c r="C107" s="59">
        <v>0</v>
      </c>
      <c r="D107" s="59">
        <v>0</v>
      </c>
      <c r="E107" s="446">
        <v>0</v>
      </c>
      <c r="F107" s="148">
        <v>0</v>
      </c>
      <c r="S107"/>
      <c r="T107"/>
      <c r="U107"/>
      <c r="V107"/>
    </row>
    <row r="108" spans="1:22" ht="15" customHeight="1">
      <c r="A108" s="57" t="s">
        <v>331</v>
      </c>
      <c r="B108" s="58" t="s">
        <v>699</v>
      </c>
      <c r="C108" s="59">
        <v>0</v>
      </c>
      <c r="D108" s="59">
        <v>0</v>
      </c>
      <c r="E108" s="446">
        <v>0</v>
      </c>
      <c r="F108" s="148">
        <v>0</v>
      </c>
      <c r="S108"/>
      <c r="T108"/>
      <c r="U108"/>
      <c r="V108"/>
    </row>
    <row r="109" spans="1:22" ht="15" customHeight="1">
      <c r="A109" s="57" t="s">
        <v>342</v>
      </c>
      <c r="B109" s="58" t="s">
        <v>700</v>
      </c>
      <c r="C109" s="59">
        <v>393</v>
      </c>
      <c r="D109" s="59">
        <v>4304</v>
      </c>
      <c r="E109" s="446">
        <v>238</v>
      </c>
      <c r="F109" s="148">
        <v>47380</v>
      </c>
      <c r="S109"/>
      <c r="T109"/>
      <c r="U109"/>
      <c r="V109"/>
    </row>
    <row r="110" spans="1:22" ht="15" customHeight="1">
      <c r="A110" s="57" t="s">
        <v>359</v>
      </c>
      <c r="B110" s="58" t="s">
        <v>701</v>
      </c>
      <c r="C110" s="59">
        <v>0</v>
      </c>
      <c r="D110" s="59">
        <v>0</v>
      </c>
      <c r="E110" s="446">
        <v>0</v>
      </c>
      <c r="F110" s="148">
        <v>0</v>
      </c>
      <c r="S110"/>
      <c r="T110"/>
      <c r="U110"/>
      <c r="V110"/>
    </row>
    <row r="111" spans="1:22" ht="15" customHeight="1" thickBot="1">
      <c r="A111" s="149" t="s">
        <v>343</v>
      </c>
      <c r="B111" s="150" t="s">
        <v>702</v>
      </c>
      <c r="C111" s="277">
        <v>393</v>
      </c>
      <c r="D111" s="277">
        <v>4304</v>
      </c>
      <c r="E111" s="448">
        <v>238</v>
      </c>
      <c r="F111" s="151">
        <v>47380</v>
      </c>
      <c r="S111"/>
      <c r="T111"/>
      <c r="U111"/>
      <c r="V111"/>
    </row>
    <row r="112" spans="7:8" ht="13.5" thickTop="1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</sheetData>
  <sheetProtection/>
  <mergeCells count="2">
    <mergeCell ref="A4:H4"/>
    <mergeCell ref="A77:H77"/>
  </mergeCells>
  <printOptions/>
  <pageMargins left="0.75" right="0.75" top="1" bottom="1" header="0.5" footer="0.5"/>
  <pageSetup horizontalDpi="300" verticalDpi="300" orientation="portrait" scale="83" r:id="rId1"/>
  <rowBreaks count="2" manualBreakCount="2">
    <brk id="39" max="255" man="1"/>
    <brk id="7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7" width="3.7109375" style="408" customWidth="1"/>
    <col min="8" max="9" width="5.7109375" style="408" customWidth="1"/>
    <col min="10" max="10" width="15.8515625" style="408" customWidth="1"/>
    <col min="11" max="14" width="7.7109375" style="408" customWidth="1"/>
    <col min="15" max="16384" width="9.140625" style="409" customWidth="1"/>
  </cols>
  <sheetData>
    <row r="1" spans="2:14" s="389" customFormat="1" ht="15" customHeigh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88" t="s">
        <v>35</v>
      </c>
    </row>
    <row r="2" spans="1:14" s="389" customFormat="1" ht="1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88" t="str">
        <f>'1.a sz. melléklet'!F2</f>
        <v>a 3/2014. (V.13.) önkormányzati rendelethez</v>
      </c>
    </row>
    <row r="3" spans="1:14" s="389" customFormat="1" ht="15" customHeight="1">
      <c r="A3" s="390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</row>
    <row r="4" spans="1:14" s="389" customFormat="1" ht="15" customHeight="1">
      <c r="A4" s="388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s="389" customFormat="1" ht="15" customHeight="1">
      <c r="A5" s="592" t="s">
        <v>45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</row>
    <row r="6" spans="1:14" s="389" customFormat="1" ht="15" customHeight="1" thickBot="1">
      <c r="A6" s="593"/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</row>
    <row r="7" spans="1:14" s="389" customFormat="1" ht="12.75" customHeight="1" thickTop="1">
      <c r="A7" s="594" t="s">
        <v>836</v>
      </c>
      <c r="B7" s="595"/>
      <c r="C7" s="595"/>
      <c r="D7" s="595"/>
      <c r="E7" s="595"/>
      <c r="F7" s="595"/>
      <c r="G7" s="595"/>
      <c r="H7" s="597" t="s">
        <v>837</v>
      </c>
      <c r="I7" s="597"/>
      <c r="J7" s="597"/>
      <c r="K7" s="597"/>
      <c r="L7" s="597"/>
      <c r="M7" s="597"/>
      <c r="N7" s="598"/>
    </row>
    <row r="8" spans="1:14" s="389" customFormat="1" ht="12.75" customHeight="1">
      <c r="A8" s="596"/>
      <c r="B8" s="588"/>
      <c r="C8" s="588"/>
      <c r="D8" s="588"/>
      <c r="E8" s="588"/>
      <c r="F8" s="588"/>
      <c r="G8" s="588"/>
      <c r="H8" s="586" t="s">
        <v>838</v>
      </c>
      <c r="I8" s="586"/>
      <c r="J8" s="586"/>
      <c r="K8" s="586"/>
      <c r="L8" s="586"/>
      <c r="M8" s="586"/>
      <c r="N8" s="587"/>
    </row>
    <row r="9" spans="1:14" s="389" customFormat="1" ht="12.75" customHeight="1">
      <c r="A9" s="596"/>
      <c r="B9" s="588"/>
      <c r="C9" s="588"/>
      <c r="D9" s="588"/>
      <c r="E9" s="588"/>
      <c r="F9" s="588"/>
      <c r="G9" s="588"/>
      <c r="H9" s="586" t="s">
        <v>839</v>
      </c>
      <c r="I9" s="586"/>
      <c r="J9" s="586"/>
      <c r="K9" s="586"/>
      <c r="L9" s="586"/>
      <c r="M9" s="586"/>
      <c r="N9" s="587"/>
    </row>
    <row r="10" spans="1:14" s="389" customFormat="1" ht="12.75" customHeight="1">
      <c r="A10" s="596"/>
      <c r="B10" s="588"/>
      <c r="C10" s="588"/>
      <c r="D10" s="588"/>
      <c r="E10" s="588"/>
      <c r="F10" s="588"/>
      <c r="G10" s="588"/>
      <c r="H10" s="586" t="s">
        <v>840</v>
      </c>
      <c r="I10" s="586"/>
      <c r="J10" s="586"/>
      <c r="K10" s="586"/>
      <c r="L10" s="586"/>
      <c r="M10" s="586"/>
      <c r="N10" s="587"/>
    </row>
    <row r="11" spans="1:14" s="389" customFormat="1" ht="12.75" customHeight="1">
      <c r="A11" s="596"/>
      <c r="B11" s="588"/>
      <c r="C11" s="588"/>
      <c r="D11" s="588"/>
      <c r="E11" s="588"/>
      <c r="F11" s="588"/>
      <c r="G11" s="588"/>
      <c r="H11" s="586" t="s">
        <v>841</v>
      </c>
      <c r="I11" s="586"/>
      <c r="J11" s="586"/>
      <c r="K11" s="586"/>
      <c r="L11" s="586"/>
      <c r="M11" s="586"/>
      <c r="N11" s="587"/>
    </row>
    <row r="12" spans="1:14" s="389" customFormat="1" ht="12.75" customHeight="1">
      <c r="A12" s="596"/>
      <c r="B12" s="588"/>
      <c r="C12" s="588"/>
      <c r="D12" s="588"/>
      <c r="E12" s="588"/>
      <c r="F12" s="588"/>
      <c r="G12" s="588"/>
      <c r="H12" s="588" t="s">
        <v>842</v>
      </c>
      <c r="I12" s="588"/>
      <c r="J12" s="588" t="s">
        <v>347</v>
      </c>
      <c r="K12" s="588" t="s">
        <v>843</v>
      </c>
      <c r="L12" s="392" t="s">
        <v>844</v>
      </c>
      <c r="M12" s="392" t="s">
        <v>845</v>
      </c>
      <c r="N12" s="394" t="s">
        <v>846</v>
      </c>
    </row>
    <row r="13" spans="1:14" s="389" customFormat="1" ht="12.75" customHeight="1">
      <c r="A13" s="596"/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 t="s">
        <v>847</v>
      </c>
      <c r="M13" s="588"/>
      <c r="N13" s="589"/>
    </row>
    <row r="14" spans="1:14" s="389" customFormat="1" ht="12.75" customHeight="1" thickBot="1">
      <c r="A14" s="584">
        <v>1</v>
      </c>
      <c r="B14" s="585"/>
      <c r="C14" s="585"/>
      <c r="D14" s="585"/>
      <c r="E14" s="585"/>
      <c r="F14" s="585"/>
      <c r="G14" s="585"/>
      <c r="H14" s="585">
        <v>2</v>
      </c>
      <c r="I14" s="585"/>
      <c r="J14" s="395">
        <v>3</v>
      </c>
      <c r="K14" s="395">
        <v>4</v>
      </c>
      <c r="L14" s="395">
        <v>5</v>
      </c>
      <c r="M14" s="395">
        <v>6</v>
      </c>
      <c r="N14" s="396">
        <v>7</v>
      </c>
    </row>
    <row r="15" spans="1:14" s="389" customFormat="1" ht="12.75" customHeight="1" thickTop="1">
      <c r="A15" s="397" t="s">
        <v>848</v>
      </c>
      <c r="B15" s="398" t="s">
        <v>849</v>
      </c>
      <c r="C15" s="398" t="s">
        <v>850</v>
      </c>
      <c r="D15" s="398" t="s">
        <v>850</v>
      </c>
      <c r="E15" s="398" t="s">
        <v>851</v>
      </c>
      <c r="F15" s="398" t="s">
        <v>852</v>
      </c>
      <c r="G15" s="398"/>
      <c r="H15" s="399">
        <v>0</v>
      </c>
      <c r="I15" s="398"/>
      <c r="J15" s="601"/>
      <c r="K15" s="590"/>
      <c r="L15" s="590"/>
      <c r="M15" s="590"/>
      <c r="N15" s="599"/>
    </row>
    <row r="16" spans="1:14" s="389" customFormat="1" ht="12.75" customHeight="1">
      <c r="A16" s="596" t="s">
        <v>853</v>
      </c>
      <c r="B16" s="588"/>
      <c r="C16" s="588"/>
      <c r="D16" s="588"/>
      <c r="E16" s="588"/>
      <c r="F16" s="588"/>
      <c r="G16" s="588"/>
      <c r="H16" s="588"/>
      <c r="I16" s="588"/>
      <c r="J16" s="588"/>
      <c r="K16" s="591"/>
      <c r="L16" s="591"/>
      <c r="M16" s="591"/>
      <c r="N16" s="600"/>
    </row>
    <row r="17" spans="1:14" s="389" customFormat="1" ht="12.75" customHeight="1">
      <c r="A17" s="596"/>
      <c r="B17" s="588"/>
      <c r="C17" s="588"/>
      <c r="D17" s="588"/>
      <c r="E17" s="588"/>
      <c r="F17" s="588"/>
      <c r="G17" s="588"/>
      <c r="H17" s="400">
        <v>0</v>
      </c>
      <c r="I17" s="393"/>
      <c r="J17" s="588"/>
      <c r="K17" s="591"/>
      <c r="L17" s="591"/>
      <c r="M17" s="591"/>
      <c r="N17" s="600"/>
    </row>
    <row r="18" spans="1:14" s="389" customFormat="1" ht="12.75" customHeight="1">
      <c r="A18" s="596"/>
      <c r="B18" s="588"/>
      <c r="C18" s="588"/>
      <c r="D18" s="588"/>
      <c r="E18" s="588"/>
      <c r="F18" s="588"/>
      <c r="G18" s="588"/>
      <c r="H18" s="588"/>
      <c r="I18" s="588"/>
      <c r="J18" s="588"/>
      <c r="K18" s="591"/>
      <c r="L18" s="591"/>
      <c r="M18" s="591"/>
      <c r="N18" s="600"/>
    </row>
    <row r="19" spans="1:14" s="389" customFormat="1" ht="12.75" customHeight="1">
      <c r="A19" s="596"/>
      <c r="B19" s="588"/>
      <c r="C19" s="588"/>
      <c r="D19" s="588"/>
      <c r="E19" s="588"/>
      <c r="F19" s="588"/>
      <c r="G19" s="588"/>
      <c r="H19" s="400">
        <v>0</v>
      </c>
      <c r="I19" s="393" t="s">
        <v>848</v>
      </c>
      <c r="J19" s="588" t="s">
        <v>854</v>
      </c>
      <c r="K19" s="591" t="s">
        <v>855</v>
      </c>
      <c r="L19" s="591"/>
      <c r="M19" s="591"/>
      <c r="N19" s="600"/>
    </row>
    <row r="20" spans="1:14" s="389" customFormat="1" ht="12.75" customHeight="1">
      <c r="A20" s="596"/>
      <c r="B20" s="588"/>
      <c r="C20" s="588"/>
      <c r="D20" s="588"/>
      <c r="E20" s="588"/>
      <c r="F20" s="588"/>
      <c r="G20" s="588"/>
      <c r="H20" s="588"/>
      <c r="I20" s="588"/>
      <c r="J20" s="588"/>
      <c r="K20" s="591"/>
      <c r="L20" s="591"/>
      <c r="M20" s="591"/>
      <c r="N20" s="600"/>
    </row>
    <row r="21" spans="1:14" s="389" customFormat="1" ht="12.75" customHeight="1">
      <c r="A21" s="596"/>
      <c r="B21" s="588"/>
      <c r="C21" s="588"/>
      <c r="D21" s="588"/>
      <c r="E21" s="588"/>
      <c r="F21" s="588"/>
      <c r="G21" s="588"/>
      <c r="H21" s="400">
        <v>0</v>
      </c>
      <c r="I21" s="393"/>
      <c r="J21" s="588"/>
      <c r="K21" s="591"/>
      <c r="L21" s="591"/>
      <c r="M21" s="591"/>
      <c r="N21" s="600"/>
    </row>
    <row r="22" spans="1:14" s="389" customFormat="1" ht="12.75" customHeight="1">
      <c r="A22" s="596"/>
      <c r="B22" s="588"/>
      <c r="C22" s="588"/>
      <c r="D22" s="588"/>
      <c r="E22" s="588"/>
      <c r="F22" s="588"/>
      <c r="G22" s="588"/>
      <c r="H22" s="588"/>
      <c r="I22" s="588"/>
      <c r="J22" s="588"/>
      <c r="K22" s="591"/>
      <c r="L22" s="591"/>
      <c r="M22" s="591"/>
      <c r="N22" s="600"/>
    </row>
    <row r="23" spans="1:14" s="389" customFormat="1" ht="12.75" customHeight="1">
      <c r="A23" s="401" t="s">
        <v>848</v>
      </c>
      <c r="B23" s="393" t="s">
        <v>849</v>
      </c>
      <c r="C23" s="393" t="s">
        <v>850</v>
      </c>
      <c r="D23" s="393" t="s">
        <v>856</v>
      </c>
      <c r="E23" s="393" t="s">
        <v>857</v>
      </c>
      <c r="F23" s="393" t="s">
        <v>858</v>
      </c>
      <c r="G23" s="393"/>
      <c r="H23" s="400">
        <v>0</v>
      </c>
      <c r="I23" s="393"/>
      <c r="J23" s="588"/>
      <c r="K23" s="591"/>
      <c r="L23" s="591"/>
      <c r="M23" s="591"/>
      <c r="N23" s="600"/>
    </row>
    <row r="24" spans="1:14" s="389" customFormat="1" ht="12.75" customHeight="1">
      <c r="A24" s="596" t="s">
        <v>859</v>
      </c>
      <c r="B24" s="588"/>
      <c r="C24" s="588"/>
      <c r="D24" s="588"/>
      <c r="E24" s="588"/>
      <c r="F24" s="588"/>
      <c r="G24" s="588"/>
      <c r="H24" s="588"/>
      <c r="I24" s="588"/>
      <c r="J24" s="588"/>
      <c r="K24" s="591"/>
      <c r="L24" s="591"/>
      <c r="M24" s="591"/>
      <c r="N24" s="600"/>
    </row>
    <row r="25" spans="1:14" s="389" customFormat="1" ht="12.75" customHeight="1">
      <c r="A25" s="596"/>
      <c r="B25" s="588"/>
      <c r="C25" s="588"/>
      <c r="D25" s="588"/>
      <c r="E25" s="588"/>
      <c r="F25" s="588"/>
      <c r="G25" s="588"/>
      <c r="H25" s="400">
        <v>0</v>
      </c>
      <c r="I25" s="393"/>
      <c r="J25" s="588"/>
      <c r="K25" s="591"/>
      <c r="L25" s="591"/>
      <c r="M25" s="591"/>
      <c r="N25" s="600"/>
    </row>
    <row r="26" spans="1:14" s="389" customFormat="1" ht="12.75" customHeight="1">
      <c r="A26" s="596"/>
      <c r="B26" s="588"/>
      <c r="C26" s="588"/>
      <c r="D26" s="588"/>
      <c r="E26" s="588"/>
      <c r="F26" s="588"/>
      <c r="G26" s="588"/>
      <c r="H26" s="588"/>
      <c r="I26" s="588"/>
      <c r="J26" s="588"/>
      <c r="K26" s="591"/>
      <c r="L26" s="591"/>
      <c r="M26" s="591"/>
      <c r="N26" s="600"/>
    </row>
    <row r="27" spans="1:14" s="389" customFormat="1" ht="12.75" customHeight="1">
      <c r="A27" s="596"/>
      <c r="B27" s="588"/>
      <c r="C27" s="588"/>
      <c r="D27" s="588"/>
      <c r="E27" s="588"/>
      <c r="F27" s="588"/>
      <c r="G27" s="588"/>
      <c r="H27" s="400">
        <v>0</v>
      </c>
      <c r="I27" s="393" t="s">
        <v>848</v>
      </c>
      <c r="J27" s="588" t="s">
        <v>854</v>
      </c>
      <c r="K27" s="591" t="s">
        <v>855</v>
      </c>
      <c r="L27" s="591"/>
      <c r="M27" s="591"/>
      <c r="N27" s="600"/>
    </row>
    <row r="28" spans="1:14" s="389" customFormat="1" ht="12.75" customHeight="1">
      <c r="A28" s="596"/>
      <c r="B28" s="588"/>
      <c r="C28" s="588"/>
      <c r="D28" s="588"/>
      <c r="E28" s="588"/>
      <c r="F28" s="588"/>
      <c r="G28" s="588"/>
      <c r="H28" s="588"/>
      <c r="I28" s="588"/>
      <c r="J28" s="588"/>
      <c r="K28" s="591"/>
      <c r="L28" s="591"/>
      <c r="M28" s="591"/>
      <c r="N28" s="600"/>
    </row>
    <row r="29" spans="1:14" s="389" customFormat="1" ht="12.75" customHeight="1">
      <c r="A29" s="596"/>
      <c r="B29" s="588"/>
      <c r="C29" s="588"/>
      <c r="D29" s="588"/>
      <c r="E29" s="588"/>
      <c r="F29" s="588"/>
      <c r="G29" s="588"/>
      <c r="H29" s="400">
        <v>0</v>
      </c>
      <c r="I29" s="393"/>
      <c r="J29" s="588"/>
      <c r="K29" s="591"/>
      <c r="L29" s="591"/>
      <c r="M29" s="591"/>
      <c r="N29" s="600"/>
    </row>
    <row r="30" spans="1:14" s="389" customFormat="1" ht="12.75" customHeight="1">
      <c r="A30" s="596"/>
      <c r="B30" s="588"/>
      <c r="C30" s="588"/>
      <c r="D30" s="588"/>
      <c r="E30" s="588"/>
      <c r="F30" s="588"/>
      <c r="G30" s="588"/>
      <c r="H30" s="588"/>
      <c r="I30" s="588"/>
      <c r="J30" s="588"/>
      <c r="K30" s="591"/>
      <c r="L30" s="591"/>
      <c r="M30" s="591"/>
      <c r="N30" s="600"/>
    </row>
    <row r="31" spans="1:14" s="389" customFormat="1" ht="12.75" customHeight="1">
      <c r="A31" s="401" t="s">
        <v>860</v>
      </c>
      <c r="B31" s="393" t="s">
        <v>856</v>
      </c>
      <c r="C31" s="393" t="s">
        <v>858</v>
      </c>
      <c r="D31" s="393" t="s">
        <v>858</v>
      </c>
      <c r="E31" s="393" t="s">
        <v>857</v>
      </c>
      <c r="F31" s="393" t="s">
        <v>857</v>
      </c>
      <c r="G31" s="393"/>
      <c r="H31" s="400">
        <v>0</v>
      </c>
      <c r="I31" s="393"/>
      <c r="J31" s="588"/>
      <c r="K31" s="591"/>
      <c r="L31" s="591"/>
      <c r="M31" s="591"/>
      <c r="N31" s="600"/>
    </row>
    <row r="32" spans="1:14" s="389" customFormat="1" ht="12.75" customHeight="1">
      <c r="A32" s="596" t="s">
        <v>861</v>
      </c>
      <c r="B32" s="588"/>
      <c r="C32" s="588"/>
      <c r="D32" s="588"/>
      <c r="E32" s="588"/>
      <c r="F32" s="588"/>
      <c r="G32" s="588"/>
      <c r="H32" s="588"/>
      <c r="I32" s="588"/>
      <c r="J32" s="588"/>
      <c r="K32" s="591"/>
      <c r="L32" s="591"/>
      <c r="M32" s="591"/>
      <c r="N32" s="600"/>
    </row>
    <row r="33" spans="1:14" s="389" customFormat="1" ht="12.75" customHeight="1">
      <c r="A33" s="596"/>
      <c r="B33" s="588"/>
      <c r="C33" s="588"/>
      <c r="D33" s="588"/>
      <c r="E33" s="588"/>
      <c r="F33" s="588"/>
      <c r="G33" s="588"/>
      <c r="H33" s="400">
        <v>0</v>
      </c>
      <c r="I33" s="393"/>
      <c r="J33" s="588"/>
      <c r="K33" s="591"/>
      <c r="L33" s="591"/>
      <c r="M33" s="591"/>
      <c r="N33" s="600"/>
    </row>
    <row r="34" spans="1:14" s="389" customFormat="1" ht="12.75" customHeight="1">
      <c r="A34" s="596"/>
      <c r="B34" s="588"/>
      <c r="C34" s="588"/>
      <c r="D34" s="588"/>
      <c r="E34" s="588"/>
      <c r="F34" s="588"/>
      <c r="G34" s="588"/>
      <c r="H34" s="588"/>
      <c r="I34" s="588"/>
      <c r="J34" s="588"/>
      <c r="K34" s="591"/>
      <c r="L34" s="591"/>
      <c r="M34" s="591"/>
      <c r="N34" s="600"/>
    </row>
    <row r="35" spans="1:14" s="389" customFormat="1" ht="12.75" customHeight="1">
      <c r="A35" s="596"/>
      <c r="B35" s="588"/>
      <c r="C35" s="588"/>
      <c r="D35" s="588"/>
      <c r="E35" s="588"/>
      <c r="F35" s="588"/>
      <c r="G35" s="588"/>
      <c r="H35" s="400">
        <v>0</v>
      </c>
      <c r="I35" s="393" t="s">
        <v>848</v>
      </c>
      <c r="J35" s="588" t="s">
        <v>862</v>
      </c>
      <c r="K35" s="591" t="s">
        <v>863</v>
      </c>
      <c r="L35" s="591"/>
      <c r="M35" s="591"/>
      <c r="N35" s="600"/>
    </row>
    <row r="36" spans="1:14" s="389" customFormat="1" ht="12.75" customHeight="1">
      <c r="A36" s="596"/>
      <c r="B36" s="588"/>
      <c r="C36" s="588"/>
      <c r="D36" s="588"/>
      <c r="E36" s="588"/>
      <c r="F36" s="588"/>
      <c r="G36" s="588"/>
      <c r="H36" s="588"/>
      <c r="I36" s="588"/>
      <c r="J36" s="588"/>
      <c r="K36" s="591"/>
      <c r="L36" s="591"/>
      <c r="M36" s="591"/>
      <c r="N36" s="600"/>
    </row>
    <row r="37" spans="1:14" s="389" customFormat="1" ht="12.75" customHeight="1">
      <c r="A37" s="596"/>
      <c r="B37" s="588"/>
      <c r="C37" s="588"/>
      <c r="D37" s="588"/>
      <c r="E37" s="588"/>
      <c r="F37" s="588"/>
      <c r="G37" s="588"/>
      <c r="H37" s="400">
        <v>0</v>
      </c>
      <c r="I37" s="393"/>
      <c r="J37" s="588"/>
      <c r="K37" s="591"/>
      <c r="L37" s="591"/>
      <c r="M37" s="591"/>
      <c r="N37" s="600"/>
    </row>
    <row r="38" spans="1:14" s="389" customFormat="1" ht="12.75" customHeight="1">
      <c r="A38" s="596"/>
      <c r="B38" s="588"/>
      <c r="C38" s="588"/>
      <c r="D38" s="588"/>
      <c r="E38" s="588"/>
      <c r="F38" s="588"/>
      <c r="G38" s="588"/>
      <c r="H38" s="588"/>
      <c r="I38" s="588"/>
      <c r="J38" s="588"/>
      <c r="K38" s="591"/>
      <c r="L38" s="591"/>
      <c r="M38" s="591"/>
      <c r="N38" s="600"/>
    </row>
    <row r="39" spans="1:14" s="389" customFormat="1" ht="12.75" customHeight="1">
      <c r="A39" s="401" t="s">
        <v>864</v>
      </c>
      <c r="B39" s="393" t="s">
        <v>864</v>
      </c>
      <c r="C39" s="393" t="s">
        <v>856</v>
      </c>
      <c r="D39" s="393" t="s">
        <v>858</v>
      </c>
      <c r="E39" s="393" t="s">
        <v>858</v>
      </c>
      <c r="F39" s="393" t="s">
        <v>857</v>
      </c>
      <c r="G39" s="393"/>
      <c r="H39" s="400">
        <v>0</v>
      </c>
      <c r="I39" s="393"/>
      <c r="J39" s="588"/>
      <c r="K39" s="591"/>
      <c r="L39" s="591"/>
      <c r="M39" s="591"/>
      <c r="N39" s="600"/>
    </row>
    <row r="40" spans="1:14" s="389" customFormat="1" ht="12.75" customHeight="1">
      <c r="A40" s="596" t="s">
        <v>865</v>
      </c>
      <c r="B40" s="588"/>
      <c r="C40" s="588"/>
      <c r="D40" s="588"/>
      <c r="E40" s="588"/>
      <c r="F40" s="588"/>
      <c r="G40" s="588"/>
      <c r="H40" s="588"/>
      <c r="I40" s="588"/>
      <c r="J40" s="588"/>
      <c r="K40" s="591"/>
      <c r="L40" s="591"/>
      <c r="M40" s="591"/>
      <c r="N40" s="600"/>
    </row>
    <row r="41" spans="1:14" s="389" customFormat="1" ht="12.75" customHeight="1">
      <c r="A41" s="596"/>
      <c r="B41" s="588"/>
      <c r="C41" s="588"/>
      <c r="D41" s="588"/>
      <c r="E41" s="588"/>
      <c r="F41" s="588"/>
      <c r="G41" s="588"/>
      <c r="H41" s="400">
        <v>0</v>
      </c>
      <c r="I41" s="393"/>
      <c r="J41" s="588"/>
      <c r="K41" s="591"/>
      <c r="L41" s="591"/>
      <c r="M41" s="591"/>
      <c r="N41" s="600"/>
    </row>
    <row r="42" spans="1:14" s="389" customFormat="1" ht="12.75" customHeight="1">
      <c r="A42" s="596"/>
      <c r="B42" s="588"/>
      <c r="C42" s="588"/>
      <c r="D42" s="588"/>
      <c r="E42" s="588"/>
      <c r="F42" s="588"/>
      <c r="G42" s="588"/>
      <c r="H42" s="588"/>
      <c r="I42" s="588"/>
      <c r="J42" s="588"/>
      <c r="K42" s="591"/>
      <c r="L42" s="591"/>
      <c r="M42" s="591"/>
      <c r="N42" s="600"/>
    </row>
    <row r="43" spans="1:14" s="389" customFormat="1" ht="12.75" customHeight="1">
      <c r="A43" s="596"/>
      <c r="B43" s="588"/>
      <c r="C43" s="588"/>
      <c r="D43" s="588"/>
      <c r="E43" s="588"/>
      <c r="F43" s="588"/>
      <c r="G43" s="588"/>
      <c r="H43" s="400">
        <v>0</v>
      </c>
      <c r="I43" s="393" t="s">
        <v>848</v>
      </c>
      <c r="J43" s="588"/>
      <c r="K43" s="591" t="s">
        <v>863</v>
      </c>
      <c r="L43" s="591"/>
      <c r="M43" s="591"/>
      <c r="N43" s="600"/>
    </row>
    <row r="44" spans="1:14" s="389" customFormat="1" ht="12.75" customHeight="1">
      <c r="A44" s="596"/>
      <c r="B44" s="588"/>
      <c r="C44" s="588"/>
      <c r="D44" s="588"/>
      <c r="E44" s="588"/>
      <c r="F44" s="588"/>
      <c r="G44" s="588"/>
      <c r="H44" s="588"/>
      <c r="I44" s="588"/>
      <c r="J44" s="588"/>
      <c r="K44" s="591"/>
      <c r="L44" s="591"/>
      <c r="M44" s="591"/>
      <c r="N44" s="600"/>
    </row>
    <row r="45" spans="1:14" s="389" customFormat="1" ht="12.75" customHeight="1">
      <c r="A45" s="596"/>
      <c r="B45" s="588"/>
      <c r="C45" s="588"/>
      <c r="D45" s="588"/>
      <c r="E45" s="588"/>
      <c r="F45" s="588"/>
      <c r="G45" s="588"/>
      <c r="H45" s="400">
        <v>0</v>
      </c>
      <c r="I45" s="393"/>
      <c r="J45" s="588"/>
      <c r="K45" s="591"/>
      <c r="L45" s="591"/>
      <c r="M45" s="591"/>
      <c r="N45" s="600"/>
    </row>
    <row r="46" spans="1:14" s="389" customFormat="1" ht="12.75" customHeight="1">
      <c r="A46" s="596"/>
      <c r="B46" s="588"/>
      <c r="C46" s="588"/>
      <c r="D46" s="588"/>
      <c r="E46" s="588"/>
      <c r="F46" s="588"/>
      <c r="G46" s="588"/>
      <c r="H46" s="588"/>
      <c r="I46" s="588"/>
      <c r="J46" s="588"/>
      <c r="K46" s="591"/>
      <c r="L46" s="591"/>
      <c r="M46" s="591"/>
      <c r="N46" s="600"/>
    </row>
    <row r="47" spans="1:14" s="389" customFormat="1" ht="12.75" customHeight="1">
      <c r="A47" s="397" t="s">
        <v>864</v>
      </c>
      <c r="B47" s="398" t="s">
        <v>866</v>
      </c>
      <c r="C47" s="398" t="s">
        <v>856</v>
      </c>
      <c r="D47" s="398" t="s">
        <v>867</v>
      </c>
      <c r="E47" s="398" t="s">
        <v>850</v>
      </c>
      <c r="F47" s="398" t="s">
        <v>868</v>
      </c>
      <c r="G47" s="398"/>
      <c r="H47" s="399">
        <v>0</v>
      </c>
      <c r="I47" s="398"/>
      <c r="J47" s="601"/>
      <c r="K47" s="590"/>
      <c r="L47" s="590"/>
      <c r="M47" s="590"/>
      <c r="N47" s="599"/>
    </row>
    <row r="48" spans="1:14" s="389" customFormat="1" ht="12.75" customHeight="1">
      <c r="A48" s="596" t="s">
        <v>869</v>
      </c>
      <c r="B48" s="588"/>
      <c r="C48" s="588"/>
      <c r="D48" s="588"/>
      <c r="E48" s="588"/>
      <c r="F48" s="588"/>
      <c r="G48" s="588"/>
      <c r="H48" s="588"/>
      <c r="I48" s="588"/>
      <c r="J48" s="588"/>
      <c r="K48" s="591"/>
      <c r="L48" s="591"/>
      <c r="M48" s="591"/>
      <c r="N48" s="600"/>
    </row>
    <row r="49" spans="1:14" s="389" customFormat="1" ht="12.75" customHeight="1">
      <c r="A49" s="596"/>
      <c r="B49" s="588"/>
      <c r="C49" s="588"/>
      <c r="D49" s="588"/>
      <c r="E49" s="588"/>
      <c r="F49" s="588"/>
      <c r="G49" s="588"/>
      <c r="H49" s="400">
        <v>0</v>
      </c>
      <c r="I49" s="393" t="s">
        <v>856</v>
      </c>
      <c r="J49" s="588" t="s">
        <v>870</v>
      </c>
      <c r="K49" s="591" t="s">
        <v>871</v>
      </c>
      <c r="L49" s="591"/>
      <c r="M49" s="591">
        <v>22</v>
      </c>
      <c r="N49" s="600">
        <v>20</v>
      </c>
    </row>
    <row r="50" spans="1:14" s="389" customFormat="1" ht="12.75" customHeight="1">
      <c r="A50" s="596"/>
      <c r="B50" s="588"/>
      <c r="C50" s="588"/>
      <c r="D50" s="588"/>
      <c r="E50" s="588"/>
      <c r="F50" s="588"/>
      <c r="G50" s="588"/>
      <c r="H50" s="588"/>
      <c r="I50" s="588"/>
      <c r="J50" s="588"/>
      <c r="K50" s="591"/>
      <c r="L50" s="591"/>
      <c r="M50" s="591"/>
      <c r="N50" s="600"/>
    </row>
    <row r="51" spans="1:14" s="389" customFormat="1" ht="12.75" customHeight="1">
      <c r="A51" s="596"/>
      <c r="B51" s="588"/>
      <c r="C51" s="588"/>
      <c r="D51" s="588"/>
      <c r="E51" s="588"/>
      <c r="F51" s="588"/>
      <c r="G51" s="588"/>
      <c r="H51" s="400">
        <v>0</v>
      </c>
      <c r="I51" s="393" t="s">
        <v>848</v>
      </c>
      <c r="J51" s="588" t="s">
        <v>872</v>
      </c>
      <c r="K51" s="591" t="s">
        <v>873</v>
      </c>
      <c r="L51" s="591"/>
      <c r="M51" s="591">
        <v>22</v>
      </c>
      <c r="N51" s="600">
        <v>20</v>
      </c>
    </row>
    <row r="52" spans="1:14" s="389" customFormat="1" ht="12.75" customHeight="1">
      <c r="A52" s="596"/>
      <c r="B52" s="588"/>
      <c r="C52" s="588"/>
      <c r="D52" s="588"/>
      <c r="E52" s="588"/>
      <c r="F52" s="588"/>
      <c r="G52" s="588"/>
      <c r="H52" s="588"/>
      <c r="I52" s="588"/>
      <c r="J52" s="588"/>
      <c r="K52" s="591"/>
      <c r="L52" s="591"/>
      <c r="M52" s="591"/>
      <c r="N52" s="600"/>
    </row>
    <row r="53" spans="1:14" s="389" customFormat="1" ht="12.75" customHeight="1">
      <c r="A53" s="596"/>
      <c r="B53" s="588"/>
      <c r="C53" s="588"/>
      <c r="D53" s="588"/>
      <c r="E53" s="588"/>
      <c r="F53" s="588"/>
      <c r="G53" s="588"/>
      <c r="H53" s="400">
        <v>0</v>
      </c>
      <c r="I53" s="393"/>
      <c r="J53" s="588"/>
      <c r="K53" s="591"/>
      <c r="L53" s="591"/>
      <c r="M53" s="591"/>
      <c r="N53" s="600"/>
    </row>
    <row r="54" spans="1:14" s="389" customFormat="1" ht="12.75" customHeight="1" thickBot="1">
      <c r="A54" s="584"/>
      <c r="B54" s="585"/>
      <c r="C54" s="585"/>
      <c r="D54" s="585"/>
      <c r="E54" s="585"/>
      <c r="F54" s="585"/>
      <c r="G54" s="585"/>
      <c r="H54" s="585"/>
      <c r="I54" s="585"/>
      <c r="J54" s="585"/>
      <c r="K54" s="602"/>
      <c r="L54" s="602"/>
      <c r="M54" s="602"/>
      <c r="N54" s="603"/>
    </row>
    <row r="55" spans="1:14" s="389" customFormat="1" ht="7.5" customHeight="1" thickTop="1">
      <c r="A55" s="390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</row>
    <row r="56" spans="1:14" s="389" customFormat="1" ht="7.5" customHeight="1" thickBot="1">
      <c r="A56" s="390"/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</row>
    <row r="57" spans="1:14" s="389" customFormat="1" ht="12.75" customHeight="1" thickTop="1">
      <c r="A57" s="594" t="s">
        <v>836</v>
      </c>
      <c r="B57" s="595"/>
      <c r="C57" s="595"/>
      <c r="D57" s="595"/>
      <c r="E57" s="595"/>
      <c r="F57" s="595"/>
      <c r="G57" s="595"/>
      <c r="H57" s="597" t="s">
        <v>837</v>
      </c>
      <c r="I57" s="597"/>
      <c r="J57" s="597"/>
      <c r="K57" s="597"/>
      <c r="L57" s="597"/>
      <c r="M57" s="597"/>
      <c r="N57" s="598"/>
    </row>
    <row r="58" spans="1:14" s="389" customFormat="1" ht="12.75" customHeight="1">
      <c r="A58" s="596"/>
      <c r="B58" s="588"/>
      <c r="C58" s="588"/>
      <c r="D58" s="588"/>
      <c r="E58" s="588"/>
      <c r="F58" s="588"/>
      <c r="G58" s="588"/>
      <c r="H58" s="586" t="s">
        <v>838</v>
      </c>
      <c r="I58" s="586"/>
      <c r="J58" s="586"/>
      <c r="K58" s="586"/>
      <c r="L58" s="586"/>
      <c r="M58" s="586"/>
      <c r="N58" s="587"/>
    </row>
    <row r="59" spans="1:14" s="389" customFormat="1" ht="12.75" customHeight="1">
      <c r="A59" s="596"/>
      <c r="B59" s="588"/>
      <c r="C59" s="588"/>
      <c r="D59" s="588"/>
      <c r="E59" s="588"/>
      <c r="F59" s="588"/>
      <c r="G59" s="588"/>
      <c r="H59" s="586" t="s">
        <v>839</v>
      </c>
      <c r="I59" s="586"/>
      <c r="J59" s="586"/>
      <c r="K59" s="586"/>
      <c r="L59" s="586"/>
      <c r="M59" s="586"/>
      <c r="N59" s="587"/>
    </row>
    <row r="60" spans="1:14" s="389" customFormat="1" ht="12.75" customHeight="1">
      <c r="A60" s="596"/>
      <c r="B60" s="588"/>
      <c r="C60" s="588"/>
      <c r="D60" s="588"/>
      <c r="E60" s="588"/>
      <c r="F60" s="588"/>
      <c r="G60" s="588"/>
      <c r="H60" s="586" t="s">
        <v>840</v>
      </c>
      <c r="I60" s="586"/>
      <c r="J60" s="586"/>
      <c r="K60" s="586"/>
      <c r="L60" s="586"/>
      <c r="M60" s="586"/>
      <c r="N60" s="587"/>
    </row>
    <row r="61" spans="1:14" s="389" customFormat="1" ht="12.75" customHeight="1">
      <c r="A61" s="596"/>
      <c r="B61" s="588"/>
      <c r="C61" s="588"/>
      <c r="D61" s="588"/>
      <c r="E61" s="588"/>
      <c r="F61" s="588"/>
      <c r="G61" s="588"/>
      <c r="H61" s="586" t="s">
        <v>841</v>
      </c>
      <c r="I61" s="586"/>
      <c r="J61" s="586"/>
      <c r="K61" s="586"/>
      <c r="L61" s="586"/>
      <c r="M61" s="586"/>
      <c r="N61" s="587"/>
    </row>
    <row r="62" spans="1:14" s="389" customFormat="1" ht="12.75" customHeight="1">
      <c r="A62" s="596"/>
      <c r="B62" s="588"/>
      <c r="C62" s="588"/>
      <c r="D62" s="588"/>
      <c r="E62" s="588"/>
      <c r="F62" s="588"/>
      <c r="G62" s="588"/>
      <c r="H62" s="588" t="s">
        <v>842</v>
      </c>
      <c r="I62" s="588"/>
      <c r="J62" s="588" t="s">
        <v>347</v>
      </c>
      <c r="K62" s="588" t="s">
        <v>843</v>
      </c>
      <c r="L62" s="392" t="s">
        <v>844</v>
      </c>
      <c r="M62" s="392" t="s">
        <v>845</v>
      </c>
      <c r="N62" s="394" t="s">
        <v>846</v>
      </c>
    </row>
    <row r="63" spans="1:14" s="389" customFormat="1" ht="12.75" customHeight="1">
      <c r="A63" s="596"/>
      <c r="B63" s="588"/>
      <c r="C63" s="588"/>
      <c r="D63" s="588"/>
      <c r="E63" s="588"/>
      <c r="F63" s="588"/>
      <c r="G63" s="588"/>
      <c r="H63" s="588"/>
      <c r="I63" s="588"/>
      <c r="J63" s="588"/>
      <c r="K63" s="588"/>
      <c r="L63" s="588" t="s">
        <v>847</v>
      </c>
      <c r="M63" s="588"/>
      <c r="N63" s="589"/>
    </row>
    <row r="64" spans="1:14" s="389" customFormat="1" ht="12.75" customHeight="1" thickBot="1">
      <c r="A64" s="584">
        <v>1</v>
      </c>
      <c r="B64" s="585"/>
      <c r="C64" s="585"/>
      <c r="D64" s="585"/>
      <c r="E64" s="585"/>
      <c r="F64" s="585"/>
      <c r="G64" s="585"/>
      <c r="H64" s="585">
        <v>2</v>
      </c>
      <c r="I64" s="585"/>
      <c r="J64" s="395">
        <v>3</v>
      </c>
      <c r="K64" s="395">
        <v>4</v>
      </c>
      <c r="L64" s="395">
        <v>5</v>
      </c>
      <c r="M64" s="395">
        <v>6</v>
      </c>
      <c r="N64" s="396">
        <v>7</v>
      </c>
    </row>
    <row r="65" spans="1:14" s="389" customFormat="1" ht="12.75" customHeight="1" thickTop="1">
      <c r="A65" s="397" t="s">
        <v>864</v>
      </c>
      <c r="B65" s="398" t="s">
        <v>849</v>
      </c>
      <c r="C65" s="398" t="s">
        <v>858</v>
      </c>
      <c r="D65" s="398" t="s">
        <v>860</v>
      </c>
      <c r="E65" s="398" t="s">
        <v>857</v>
      </c>
      <c r="F65" s="398" t="s">
        <v>857</v>
      </c>
      <c r="G65" s="398"/>
      <c r="H65" s="399">
        <v>0</v>
      </c>
      <c r="I65" s="398"/>
      <c r="J65" s="601"/>
      <c r="K65" s="590"/>
      <c r="L65" s="590"/>
      <c r="M65" s="590"/>
      <c r="N65" s="599"/>
    </row>
    <row r="66" spans="1:14" s="389" customFormat="1" ht="12.75" customHeight="1">
      <c r="A66" s="596" t="s">
        <v>874</v>
      </c>
      <c r="B66" s="588"/>
      <c r="C66" s="588"/>
      <c r="D66" s="588"/>
      <c r="E66" s="588"/>
      <c r="F66" s="588"/>
      <c r="G66" s="588"/>
      <c r="H66" s="588"/>
      <c r="I66" s="588"/>
      <c r="J66" s="588"/>
      <c r="K66" s="591"/>
      <c r="L66" s="591"/>
      <c r="M66" s="591"/>
      <c r="N66" s="600"/>
    </row>
    <row r="67" spans="1:14" s="389" customFormat="1" ht="12.75" customHeight="1">
      <c r="A67" s="596"/>
      <c r="B67" s="588"/>
      <c r="C67" s="588"/>
      <c r="D67" s="588"/>
      <c r="E67" s="588"/>
      <c r="F67" s="588"/>
      <c r="G67" s="588"/>
      <c r="H67" s="400">
        <v>0</v>
      </c>
      <c r="I67" s="393"/>
      <c r="J67" s="588"/>
      <c r="K67" s="591"/>
      <c r="L67" s="591"/>
      <c r="M67" s="591"/>
      <c r="N67" s="600"/>
    </row>
    <row r="68" spans="1:14" s="389" customFormat="1" ht="12.75" customHeight="1">
      <c r="A68" s="596"/>
      <c r="B68" s="588"/>
      <c r="C68" s="588"/>
      <c r="D68" s="588"/>
      <c r="E68" s="588"/>
      <c r="F68" s="588"/>
      <c r="G68" s="588"/>
      <c r="H68" s="588"/>
      <c r="I68" s="588"/>
      <c r="J68" s="588"/>
      <c r="K68" s="591"/>
      <c r="L68" s="591"/>
      <c r="M68" s="591"/>
      <c r="N68" s="600"/>
    </row>
    <row r="69" spans="1:14" s="389" customFormat="1" ht="12.75" customHeight="1">
      <c r="A69" s="596"/>
      <c r="B69" s="588"/>
      <c r="C69" s="588"/>
      <c r="D69" s="588"/>
      <c r="E69" s="588"/>
      <c r="F69" s="588"/>
      <c r="G69" s="588"/>
      <c r="H69" s="400">
        <v>0</v>
      </c>
      <c r="I69" s="393" t="s">
        <v>848</v>
      </c>
      <c r="J69" s="588" t="s">
        <v>875</v>
      </c>
      <c r="K69" s="591" t="s">
        <v>876</v>
      </c>
      <c r="L69" s="591"/>
      <c r="M69" s="591"/>
      <c r="N69" s="600" t="s">
        <v>877</v>
      </c>
    </row>
    <row r="70" spans="1:14" s="389" customFormat="1" ht="12.75" customHeight="1">
      <c r="A70" s="596"/>
      <c r="B70" s="588"/>
      <c r="C70" s="588"/>
      <c r="D70" s="588"/>
      <c r="E70" s="588"/>
      <c r="F70" s="588"/>
      <c r="G70" s="588"/>
      <c r="H70" s="588"/>
      <c r="I70" s="588"/>
      <c r="J70" s="588"/>
      <c r="K70" s="591"/>
      <c r="L70" s="591"/>
      <c r="M70" s="591"/>
      <c r="N70" s="600"/>
    </row>
    <row r="71" spans="1:14" s="389" customFormat="1" ht="12.75" customHeight="1">
      <c r="A71" s="596"/>
      <c r="B71" s="588"/>
      <c r="C71" s="588"/>
      <c r="D71" s="588"/>
      <c r="E71" s="588"/>
      <c r="F71" s="588"/>
      <c r="G71" s="588"/>
      <c r="H71" s="400">
        <v>0</v>
      </c>
      <c r="I71" s="393"/>
      <c r="J71" s="588"/>
      <c r="K71" s="591"/>
      <c r="L71" s="591"/>
      <c r="M71" s="591"/>
      <c r="N71" s="600"/>
    </row>
    <row r="72" spans="1:14" s="389" customFormat="1" ht="12.75" customHeight="1">
      <c r="A72" s="596"/>
      <c r="B72" s="588"/>
      <c r="C72" s="588"/>
      <c r="D72" s="588"/>
      <c r="E72" s="588"/>
      <c r="F72" s="588"/>
      <c r="G72" s="588"/>
      <c r="H72" s="588"/>
      <c r="I72" s="588"/>
      <c r="J72" s="588"/>
      <c r="K72" s="591"/>
      <c r="L72" s="591"/>
      <c r="M72" s="591"/>
      <c r="N72" s="600"/>
    </row>
    <row r="73" spans="1:14" s="389" customFormat="1" ht="12.75" customHeight="1">
      <c r="A73" s="401" t="s">
        <v>866</v>
      </c>
      <c r="B73" s="393" t="s">
        <v>849</v>
      </c>
      <c r="C73" s="393" t="s">
        <v>856</v>
      </c>
      <c r="D73" s="393" t="s">
        <v>857</v>
      </c>
      <c r="E73" s="393" t="s">
        <v>857</v>
      </c>
      <c r="F73" s="393" t="s">
        <v>858</v>
      </c>
      <c r="G73" s="393"/>
      <c r="H73" s="400">
        <v>0</v>
      </c>
      <c r="I73" s="393"/>
      <c r="J73" s="588"/>
      <c r="K73" s="591"/>
      <c r="L73" s="591"/>
      <c r="M73" s="591"/>
      <c r="N73" s="600"/>
    </row>
    <row r="74" spans="1:14" s="389" customFormat="1" ht="12.75" customHeight="1">
      <c r="A74" s="596" t="s">
        <v>878</v>
      </c>
      <c r="B74" s="588"/>
      <c r="C74" s="588"/>
      <c r="D74" s="588"/>
      <c r="E74" s="588"/>
      <c r="F74" s="588"/>
      <c r="G74" s="588"/>
      <c r="H74" s="588"/>
      <c r="I74" s="588"/>
      <c r="J74" s="588"/>
      <c r="K74" s="591"/>
      <c r="L74" s="591"/>
      <c r="M74" s="591"/>
      <c r="N74" s="600"/>
    </row>
    <row r="75" spans="1:14" s="389" customFormat="1" ht="12.75" customHeight="1">
      <c r="A75" s="596"/>
      <c r="B75" s="588"/>
      <c r="C75" s="588"/>
      <c r="D75" s="588"/>
      <c r="E75" s="588"/>
      <c r="F75" s="588"/>
      <c r="G75" s="588"/>
      <c r="H75" s="400">
        <v>0</v>
      </c>
      <c r="I75" s="393" t="s">
        <v>856</v>
      </c>
      <c r="J75" s="588" t="s">
        <v>879</v>
      </c>
      <c r="K75" s="591" t="s">
        <v>876</v>
      </c>
      <c r="L75" s="591"/>
      <c r="M75" s="591" t="s">
        <v>850</v>
      </c>
      <c r="N75" s="600"/>
    </row>
    <row r="76" spans="1:14" s="389" customFormat="1" ht="12.75" customHeight="1">
      <c r="A76" s="596"/>
      <c r="B76" s="588"/>
      <c r="C76" s="588"/>
      <c r="D76" s="588"/>
      <c r="E76" s="588"/>
      <c r="F76" s="588"/>
      <c r="G76" s="588"/>
      <c r="H76" s="588"/>
      <c r="I76" s="588"/>
      <c r="J76" s="588"/>
      <c r="K76" s="591"/>
      <c r="L76" s="591"/>
      <c r="M76" s="591"/>
      <c r="N76" s="600"/>
    </row>
    <row r="77" spans="1:14" s="389" customFormat="1" ht="12.75" customHeight="1">
      <c r="A77" s="596"/>
      <c r="B77" s="588"/>
      <c r="C77" s="588"/>
      <c r="D77" s="588"/>
      <c r="E77" s="588"/>
      <c r="F77" s="588"/>
      <c r="G77" s="588"/>
      <c r="H77" s="400">
        <v>0</v>
      </c>
      <c r="I77" s="393" t="s">
        <v>848</v>
      </c>
      <c r="J77" s="588" t="s">
        <v>880</v>
      </c>
      <c r="K77" s="591" t="s">
        <v>881</v>
      </c>
      <c r="L77" s="591"/>
      <c r="M77" s="591" t="s">
        <v>882</v>
      </c>
      <c r="N77" s="600"/>
    </row>
    <row r="78" spans="1:14" s="389" customFormat="1" ht="12.75" customHeight="1">
      <c r="A78" s="596"/>
      <c r="B78" s="588"/>
      <c r="C78" s="588"/>
      <c r="D78" s="588"/>
      <c r="E78" s="588"/>
      <c r="F78" s="588"/>
      <c r="G78" s="588"/>
      <c r="H78" s="588"/>
      <c r="I78" s="588"/>
      <c r="J78" s="588"/>
      <c r="K78" s="591"/>
      <c r="L78" s="591"/>
      <c r="M78" s="591"/>
      <c r="N78" s="600"/>
    </row>
    <row r="79" spans="1:14" s="389" customFormat="1" ht="12.75" customHeight="1">
      <c r="A79" s="596"/>
      <c r="B79" s="588"/>
      <c r="C79" s="588"/>
      <c r="D79" s="588"/>
      <c r="E79" s="588"/>
      <c r="F79" s="588"/>
      <c r="G79" s="588"/>
      <c r="H79" s="400">
        <v>0</v>
      </c>
      <c r="I79" s="393"/>
      <c r="J79" s="588"/>
      <c r="K79" s="591"/>
      <c r="L79" s="591"/>
      <c r="M79" s="591"/>
      <c r="N79" s="600"/>
    </row>
    <row r="80" spans="1:14" s="389" customFormat="1" ht="12.75" customHeight="1">
      <c r="A80" s="596"/>
      <c r="B80" s="588"/>
      <c r="C80" s="588"/>
      <c r="D80" s="588"/>
      <c r="E80" s="588"/>
      <c r="F80" s="588"/>
      <c r="G80" s="588"/>
      <c r="H80" s="588"/>
      <c r="I80" s="588"/>
      <c r="J80" s="588"/>
      <c r="K80" s="591"/>
      <c r="L80" s="591"/>
      <c r="M80" s="591"/>
      <c r="N80" s="600"/>
    </row>
    <row r="81" spans="1:14" s="389" customFormat="1" ht="12.75" customHeight="1">
      <c r="A81" s="401" t="s">
        <v>866</v>
      </c>
      <c r="B81" s="393" t="s">
        <v>849</v>
      </c>
      <c r="C81" s="393" t="s">
        <v>856</v>
      </c>
      <c r="D81" s="393" t="s">
        <v>857</v>
      </c>
      <c r="E81" s="393" t="s">
        <v>857</v>
      </c>
      <c r="F81" s="393" t="s">
        <v>856</v>
      </c>
      <c r="G81" s="393"/>
      <c r="H81" s="400">
        <v>0</v>
      </c>
      <c r="I81" s="393"/>
      <c r="J81" s="588"/>
      <c r="K81" s="591"/>
      <c r="L81" s="591"/>
      <c r="M81" s="591"/>
      <c r="N81" s="600"/>
    </row>
    <row r="82" spans="1:14" s="389" customFormat="1" ht="12.75" customHeight="1">
      <c r="A82" s="596" t="s">
        <v>883</v>
      </c>
      <c r="B82" s="588"/>
      <c r="C82" s="588"/>
      <c r="D82" s="588"/>
      <c r="E82" s="588"/>
      <c r="F82" s="588"/>
      <c r="G82" s="588"/>
      <c r="H82" s="588"/>
      <c r="I82" s="588"/>
      <c r="J82" s="588"/>
      <c r="K82" s="591"/>
      <c r="L82" s="591"/>
      <c r="M82" s="591"/>
      <c r="N82" s="600"/>
    </row>
    <row r="83" spans="1:14" s="389" customFormat="1" ht="12.75" customHeight="1">
      <c r="A83" s="596"/>
      <c r="B83" s="588"/>
      <c r="C83" s="588"/>
      <c r="D83" s="588"/>
      <c r="E83" s="588"/>
      <c r="F83" s="588"/>
      <c r="G83" s="588"/>
      <c r="H83" s="400">
        <v>0</v>
      </c>
      <c r="I83" s="393" t="s">
        <v>856</v>
      </c>
      <c r="J83" s="588" t="s">
        <v>884</v>
      </c>
      <c r="K83" s="591"/>
      <c r="L83" s="591"/>
      <c r="M83" s="591" t="s">
        <v>885</v>
      </c>
      <c r="N83" s="600"/>
    </row>
    <row r="84" spans="1:14" s="389" customFormat="1" ht="12.75" customHeight="1">
      <c r="A84" s="596"/>
      <c r="B84" s="588"/>
      <c r="C84" s="588"/>
      <c r="D84" s="588"/>
      <c r="E84" s="588"/>
      <c r="F84" s="588"/>
      <c r="G84" s="588"/>
      <c r="H84" s="588"/>
      <c r="I84" s="588"/>
      <c r="J84" s="588"/>
      <c r="K84" s="591"/>
      <c r="L84" s="591"/>
      <c r="M84" s="591"/>
      <c r="N84" s="600"/>
    </row>
    <row r="85" spans="1:14" s="389" customFormat="1" ht="12.75" customHeight="1">
      <c r="A85" s="596"/>
      <c r="B85" s="588"/>
      <c r="C85" s="588"/>
      <c r="D85" s="588"/>
      <c r="E85" s="588"/>
      <c r="F85" s="588"/>
      <c r="G85" s="588"/>
      <c r="H85" s="400">
        <v>0</v>
      </c>
      <c r="I85" s="393" t="s">
        <v>848</v>
      </c>
      <c r="J85" s="588" t="s">
        <v>880</v>
      </c>
      <c r="K85" s="591"/>
      <c r="L85" s="591"/>
      <c r="M85" s="591" t="s">
        <v>886</v>
      </c>
      <c r="N85" s="600"/>
    </row>
    <row r="86" spans="1:14" s="389" customFormat="1" ht="12.75" customHeight="1">
      <c r="A86" s="596"/>
      <c r="B86" s="588"/>
      <c r="C86" s="588"/>
      <c r="D86" s="588"/>
      <c r="E86" s="588"/>
      <c r="F86" s="588"/>
      <c r="G86" s="588"/>
      <c r="H86" s="588"/>
      <c r="I86" s="588"/>
      <c r="J86" s="588"/>
      <c r="K86" s="591"/>
      <c r="L86" s="591"/>
      <c r="M86" s="591"/>
      <c r="N86" s="600"/>
    </row>
    <row r="87" spans="1:14" s="389" customFormat="1" ht="12.75" customHeight="1">
      <c r="A87" s="596"/>
      <c r="B87" s="588"/>
      <c r="C87" s="588"/>
      <c r="D87" s="588"/>
      <c r="E87" s="588"/>
      <c r="F87" s="588"/>
      <c r="G87" s="588"/>
      <c r="H87" s="400">
        <v>0</v>
      </c>
      <c r="I87" s="393"/>
      <c r="J87" s="588"/>
      <c r="K87" s="591"/>
      <c r="L87" s="591"/>
      <c r="M87" s="591"/>
      <c r="N87" s="600"/>
    </row>
    <row r="88" spans="1:14" s="389" customFormat="1" ht="12.75" customHeight="1">
      <c r="A88" s="596"/>
      <c r="B88" s="588"/>
      <c r="C88" s="588"/>
      <c r="D88" s="588"/>
      <c r="E88" s="588"/>
      <c r="F88" s="588"/>
      <c r="G88" s="588"/>
      <c r="H88" s="588"/>
      <c r="I88" s="588"/>
      <c r="J88" s="588"/>
      <c r="K88" s="591"/>
      <c r="L88" s="591"/>
      <c r="M88" s="591"/>
      <c r="N88" s="600"/>
    </row>
    <row r="89" spans="1:14" s="389" customFormat="1" ht="12.75" customHeight="1">
      <c r="A89" s="401" t="s">
        <v>885</v>
      </c>
      <c r="B89" s="393" t="s">
        <v>864</v>
      </c>
      <c r="C89" s="393" t="s">
        <v>858</v>
      </c>
      <c r="D89" s="393" t="s">
        <v>857</v>
      </c>
      <c r="E89" s="393" t="s">
        <v>858</v>
      </c>
      <c r="F89" s="393" t="s">
        <v>858</v>
      </c>
      <c r="G89" s="393"/>
      <c r="H89" s="400">
        <v>0</v>
      </c>
      <c r="I89" s="393" t="s">
        <v>858</v>
      </c>
      <c r="J89" s="588" t="s">
        <v>887</v>
      </c>
      <c r="K89" s="591" t="s">
        <v>873</v>
      </c>
      <c r="L89" s="591"/>
      <c r="M89" s="591" t="s">
        <v>888</v>
      </c>
      <c r="N89" s="600" t="s">
        <v>888</v>
      </c>
    </row>
    <row r="90" spans="1:14" s="389" customFormat="1" ht="12.75" customHeight="1">
      <c r="A90" s="596" t="s">
        <v>889</v>
      </c>
      <c r="B90" s="588"/>
      <c r="C90" s="588"/>
      <c r="D90" s="588"/>
      <c r="E90" s="588"/>
      <c r="F90" s="588"/>
      <c r="G90" s="588"/>
      <c r="H90" s="588"/>
      <c r="I90" s="588"/>
      <c r="J90" s="588"/>
      <c r="K90" s="591"/>
      <c r="L90" s="591"/>
      <c r="M90" s="591"/>
      <c r="N90" s="600"/>
    </row>
    <row r="91" spans="1:14" s="389" customFormat="1" ht="12.75" customHeight="1">
      <c r="A91" s="596"/>
      <c r="B91" s="588"/>
      <c r="C91" s="588"/>
      <c r="D91" s="588"/>
      <c r="E91" s="588"/>
      <c r="F91" s="588"/>
      <c r="G91" s="588"/>
      <c r="H91" s="400">
        <v>0</v>
      </c>
      <c r="I91" s="393" t="s">
        <v>858</v>
      </c>
      <c r="J91" s="588" t="s">
        <v>890</v>
      </c>
      <c r="K91" s="591" t="s">
        <v>873</v>
      </c>
      <c r="L91" s="591"/>
      <c r="M91" s="591" t="s">
        <v>856</v>
      </c>
      <c r="N91" s="600"/>
    </row>
    <row r="92" spans="1:14" s="389" customFormat="1" ht="12.75" customHeight="1">
      <c r="A92" s="596"/>
      <c r="B92" s="588"/>
      <c r="C92" s="588"/>
      <c r="D92" s="588"/>
      <c r="E92" s="588"/>
      <c r="F92" s="588"/>
      <c r="G92" s="588"/>
      <c r="H92" s="588"/>
      <c r="I92" s="588"/>
      <c r="J92" s="588"/>
      <c r="K92" s="591"/>
      <c r="L92" s="591"/>
      <c r="M92" s="591"/>
      <c r="N92" s="600"/>
    </row>
    <row r="93" spans="1:14" s="389" customFormat="1" ht="12.75" customHeight="1">
      <c r="A93" s="596"/>
      <c r="B93" s="588"/>
      <c r="C93" s="588"/>
      <c r="D93" s="588"/>
      <c r="E93" s="588"/>
      <c r="F93" s="588"/>
      <c r="G93" s="588"/>
      <c r="H93" s="400">
        <v>0</v>
      </c>
      <c r="I93" s="393" t="s">
        <v>856</v>
      </c>
      <c r="J93" s="588" t="s">
        <v>870</v>
      </c>
      <c r="K93" s="591" t="s">
        <v>873</v>
      </c>
      <c r="L93" s="591"/>
      <c r="M93" s="591">
        <v>22</v>
      </c>
      <c r="N93" s="600">
        <v>20</v>
      </c>
    </row>
    <row r="94" spans="1:14" s="389" customFormat="1" ht="12.75" customHeight="1">
      <c r="A94" s="596"/>
      <c r="B94" s="588"/>
      <c r="C94" s="588"/>
      <c r="D94" s="588"/>
      <c r="E94" s="588"/>
      <c r="F94" s="588"/>
      <c r="G94" s="588"/>
      <c r="H94" s="588"/>
      <c r="I94" s="588"/>
      <c r="J94" s="588"/>
      <c r="K94" s="591"/>
      <c r="L94" s="591"/>
      <c r="M94" s="591"/>
      <c r="N94" s="600"/>
    </row>
    <row r="95" spans="1:14" s="389" customFormat="1" ht="12.75" customHeight="1">
      <c r="A95" s="596"/>
      <c r="B95" s="588"/>
      <c r="C95" s="588"/>
      <c r="D95" s="588"/>
      <c r="E95" s="588"/>
      <c r="F95" s="588"/>
      <c r="G95" s="588"/>
      <c r="H95" s="400">
        <v>0</v>
      </c>
      <c r="I95" s="393" t="s">
        <v>848</v>
      </c>
      <c r="J95" s="588" t="s">
        <v>872</v>
      </c>
      <c r="K95" s="591" t="s">
        <v>871</v>
      </c>
      <c r="L95" s="591"/>
      <c r="M95" s="591">
        <v>22</v>
      </c>
      <c r="N95" s="600">
        <v>20</v>
      </c>
    </row>
    <row r="96" spans="1:14" s="389" customFormat="1" ht="12.75" customHeight="1">
      <c r="A96" s="596"/>
      <c r="B96" s="588"/>
      <c r="C96" s="588"/>
      <c r="D96" s="588"/>
      <c r="E96" s="588"/>
      <c r="F96" s="588"/>
      <c r="G96" s="588"/>
      <c r="H96" s="588"/>
      <c r="I96" s="588"/>
      <c r="J96" s="588"/>
      <c r="K96" s="591"/>
      <c r="L96" s="591"/>
      <c r="M96" s="591"/>
      <c r="N96" s="600"/>
    </row>
    <row r="97" spans="1:14" s="389" customFormat="1" ht="12.75" customHeight="1">
      <c r="A97" s="401" t="s">
        <v>885</v>
      </c>
      <c r="B97" s="393" t="s">
        <v>866</v>
      </c>
      <c r="C97" s="393" t="s">
        <v>856</v>
      </c>
      <c r="D97" s="393" t="s">
        <v>856</v>
      </c>
      <c r="E97" s="393" t="s">
        <v>848</v>
      </c>
      <c r="F97" s="393" t="s">
        <v>858</v>
      </c>
      <c r="G97" s="393"/>
      <c r="H97" s="400">
        <v>0</v>
      </c>
      <c r="I97" s="393"/>
      <c r="J97" s="588"/>
      <c r="K97" s="591"/>
      <c r="L97" s="591"/>
      <c r="M97" s="591"/>
      <c r="N97" s="600"/>
    </row>
    <row r="98" spans="1:14" s="389" customFormat="1" ht="12.75" customHeight="1">
      <c r="A98" s="596" t="s">
        <v>891</v>
      </c>
      <c r="B98" s="588"/>
      <c r="C98" s="588"/>
      <c r="D98" s="588"/>
      <c r="E98" s="588"/>
      <c r="F98" s="588"/>
      <c r="G98" s="588"/>
      <c r="H98" s="588"/>
      <c r="I98" s="588"/>
      <c r="J98" s="588"/>
      <c r="K98" s="591"/>
      <c r="L98" s="591"/>
      <c r="M98" s="591"/>
      <c r="N98" s="600"/>
    </row>
    <row r="99" spans="1:14" s="389" customFormat="1" ht="12.75" customHeight="1">
      <c r="A99" s="596"/>
      <c r="B99" s="588"/>
      <c r="C99" s="588"/>
      <c r="D99" s="588"/>
      <c r="E99" s="588"/>
      <c r="F99" s="588"/>
      <c r="G99" s="588"/>
      <c r="H99" s="400">
        <v>0</v>
      </c>
      <c r="I99" s="393" t="s">
        <v>856</v>
      </c>
      <c r="J99" s="588" t="s">
        <v>892</v>
      </c>
      <c r="K99" s="591" t="s">
        <v>873</v>
      </c>
      <c r="L99" s="591"/>
      <c r="M99" s="591" t="s">
        <v>893</v>
      </c>
      <c r="N99" s="600"/>
    </row>
    <row r="100" spans="1:14" s="389" customFormat="1" ht="12.75" customHeight="1">
      <c r="A100" s="596"/>
      <c r="B100" s="588"/>
      <c r="C100" s="588"/>
      <c r="D100" s="588"/>
      <c r="E100" s="588"/>
      <c r="F100" s="588"/>
      <c r="G100" s="588"/>
      <c r="H100" s="588"/>
      <c r="I100" s="588"/>
      <c r="J100" s="588"/>
      <c r="K100" s="591"/>
      <c r="L100" s="591"/>
      <c r="M100" s="591"/>
      <c r="N100" s="600"/>
    </row>
    <row r="101" spans="1:14" s="389" customFormat="1" ht="12.75" customHeight="1">
      <c r="A101" s="596"/>
      <c r="B101" s="588"/>
      <c r="C101" s="588"/>
      <c r="D101" s="588"/>
      <c r="E101" s="588"/>
      <c r="F101" s="588"/>
      <c r="G101" s="588"/>
      <c r="H101" s="400">
        <v>0</v>
      </c>
      <c r="I101" s="393" t="s">
        <v>848</v>
      </c>
      <c r="J101" s="588" t="s">
        <v>894</v>
      </c>
      <c r="K101" s="591" t="s">
        <v>871</v>
      </c>
      <c r="L101" s="591"/>
      <c r="M101" s="591" t="s">
        <v>895</v>
      </c>
      <c r="N101" s="600"/>
    </row>
    <row r="102" spans="1:14" s="389" customFormat="1" ht="12.75" customHeight="1">
      <c r="A102" s="596"/>
      <c r="B102" s="588"/>
      <c r="C102" s="588"/>
      <c r="D102" s="588"/>
      <c r="E102" s="588"/>
      <c r="F102" s="588"/>
      <c r="G102" s="588"/>
      <c r="H102" s="588"/>
      <c r="I102" s="588"/>
      <c r="J102" s="588"/>
      <c r="K102" s="591"/>
      <c r="L102" s="591"/>
      <c r="M102" s="591"/>
      <c r="N102" s="600"/>
    </row>
    <row r="103" spans="1:14" s="389" customFormat="1" ht="12.75" customHeight="1">
      <c r="A103" s="596"/>
      <c r="B103" s="588"/>
      <c r="C103" s="588"/>
      <c r="D103" s="588"/>
      <c r="E103" s="588"/>
      <c r="F103" s="588"/>
      <c r="G103" s="588"/>
      <c r="H103" s="400">
        <v>0</v>
      </c>
      <c r="I103" s="393"/>
      <c r="J103" s="588"/>
      <c r="K103" s="591"/>
      <c r="L103" s="591"/>
      <c r="M103" s="591"/>
      <c r="N103" s="600"/>
    </row>
    <row r="104" spans="1:14" s="389" customFormat="1" ht="12.75" customHeight="1">
      <c r="A104" s="596"/>
      <c r="B104" s="588"/>
      <c r="C104" s="588"/>
      <c r="D104" s="588"/>
      <c r="E104" s="588"/>
      <c r="F104" s="588"/>
      <c r="G104" s="588"/>
      <c r="H104" s="588"/>
      <c r="I104" s="588"/>
      <c r="J104" s="588"/>
      <c r="K104" s="591"/>
      <c r="L104" s="591"/>
      <c r="M104" s="591"/>
      <c r="N104" s="600"/>
    </row>
    <row r="105" spans="1:14" s="389" customFormat="1" ht="12.75" customHeight="1">
      <c r="A105" s="397" t="s">
        <v>885</v>
      </c>
      <c r="B105" s="398" t="s">
        <v>849</v>
      </c>
      <c r="C105" s="398" t="s">
        <v>868</v>
      </c>
      <c r="D105" s="398" t="s">
        <v>850</v>
      </c>
      <c r="E105" s="398" t="s">
        <v>850</v>
      </c>
      <c r="F105" s="398" t="s">
        <v>850</v>
      </c>
      <c r="G105" s="398"/>
      <c r="H105" s="399">
        <v>0</v>
      </c>
      <c r="I105" s="398"/>
      <c r="J105" s="601"/>
      <c r="K105" s="590"/>
      <c r="L105" s="590"/>
      <c r="M105" s="590"/>
      <c r="N105" s="599"/>
    </row>
    <row r="106" spans="1:14" s="389" customFormat="1" ht="12.75" customHeight="1">
      <c r="A106" s="596" t="s">
        <v>896</v>
      </c>
      <c r="B106" s="588"/>
      <c r="C106" s="588"/>
      <c r="D106" s="588"/>
      <c r="E106" s="588"/>
      <c r="F106" s="588"/>
      <c r="G106" s="588"/>
      <c r="H106" s="588"/>
      <c r="I106" s="588"/>
      <c r="J106" s="588"/>
      <c r="K106" s="591"/>
      <c r="L106" s="591"/>
      <c r="M106" s="591"/>
      <c r="N106" s="600"/>
    </row>
    <row r="107" spans="1:14" s="389" customFormat="1" ht="12.75" customHeight="1">
      <c r="A107" s="596"/>
      <c r="B107" s="588"/>
      <c r="C107" s="588"/>
      <c r="D107" s="588"/>
      <c r="E107" s="588"/>
      <c r="F107" s="588"/>
      <c r="G107" s="588"/>
      <c r="H107" s="400">
        <v>0</v>
      </c>
      <c r="I107" s="393" t="s">
        <v>856</v>
      </c>
      <c r="J107" s="588" t="s">
        <v>897</v>
      </c>
      <c r="K107" s="591" t="s">
        <v>873</v>
      </c>
      <c r="L107" s="591"/>
      <c r="M107" s="591" t="s">
        <v>850</v>
      </c>
      <c r="N107" s="600" t="s">
        <v>850</v>
      </c>
    </row>
    <row r="108" spans="1:14" s="389" customFormat="1" ht="12.75" customHeight="1">
      <c r="A108" s="596"/>
      <c r="B108" s="588"/>
      <c r="C108" s="588"/>
      <c r="D108" s="588"/>
      <c r="E108" s="588"/>
      <c r="F108" s="588"/>
      <c r="G108" s="588"/>
      <c r="H108" s="588"/>
      <c r="I108" s="588"/>
      <c r="J108" s="588"/>
      <c r="K108" s="591"/>
      <c r="L108" s="591"/>
      <c r="M108" s="591"/>
      <c r="N108" s="600"/>
    </row>
    <row r="109" spans="1:14" s="389" customFormat="1" ht="12.75" customHeight="1">
      <c r="A109" s="596"/>
      <c r="B109" s="588"/>
      <c r="C109" s="588"/>
      <c r="D109" s="588"/>
      <c r="E109" s="588"/>
      <c r="F109" s="588"/>
      <c r="G109" s="588"/>
      <c r="H109" s="400">
        <v>0</v>
      </c>
      <c r="I109" s="393" t="s">
        <v>848</v>
      </c>
      <c r="J109" s="588" t="s">
        <v>0</v>
      </c>
      <c r="K109" s="591" t="s">
        <v>1</v>
      </c>
      <c r="L109" s="591"/>
      <c r="M109" s="591">
        <v>115</v>
      </c>
      <c r="N109" s="600">
        <v>115</v>
      </c>
    </row>
    <row r="110" spans="1:14" s="389" customFormat="1" ht="12.75" customHeight="1">
      <c r="A110" s="596"/>
      <c r="B110" s="588"/>
      <c r="C110" s="588"/>
      <c r="D110" s="588"/>
      <c r="E110" s="588"/>
      <c r="F110" s="588"/>
      <c r="G110" s="588"/>
      <c r="H110" s="588"/>
      <c r="I110" s="588"/>
      <c r="J110" s="588"/>
      <c r="K110" s="591"/>
      <c r="L110" s="591"/>
      <c r="M110" s="591"/>
      <c r="N110" s="600"/>
    </row>
    <row r="111" spans="1:14" s="389" customFormat="1" ht="12.75" customHeight="1">
      <c r="A111" s="596"/>
      <c r="B111" s="588"/>
      <c r="C111" s="588"/>
      <c r="D111" s="588"/>
      <c r="E111" s="588"/>
      <c r="F111" s="588"/>
      <c r="G111" s="588"/>
      <c r="H111" s="400">
        <v>0</v>
      </c>
      <c r="I111" s="393"/>
      <c r="J111" s="588"/>
      <c r="K111" s="591"/>
      <c r="L111" s="591"/>
      <c r="M111" s="591"/>
      <c r="N111" s="600"/>
    </row>
    <row r="112" spans="1:14" s="389" customFormat="1" ht="12.75" customHeight="1" thickBot="1">
      <c r="A112" s="584"/>
      <c r="B112" s="585"/>
      <c r="C112" s="585"/>
      <c r="D112" s="585"/>
      <c r="E112" s="585"/>
      <c r="F112" s="585"/>
      <c r="G112" s="585"/>
      <c r="H112" s="585"/>
      <c r="I112" s="585"/>
      <c r="J112" s="585"/>
      <c r="K112" s="602"/>
      <c r="L112" s="602"/>
      <c r="M112" s="602"/>
      <c r="N112" s="603"/>
    </row>
    <row r="113" spans="1:14" s="389" customFormat="1" ht="7.5" customHeight="1" thickTop="1">
      <c r="A113" s="402"/>
      <c r="B113" s="402"/>
      <c r="C113" s="402"/>
      <c r="D113" s="402"/>
      <c r="E113" s="402"/>
      <c r="F113" s="402"/>
      <c r="G113" s="402"/>
      <c r="H113" s="402"/>
      <c r="I113" s="402"/>
      <c r="J113" s="402"/>
      <c r="K113" s="403"/>
      <c r="L113" s="403"/>
      <c r="M113" s="403"/>
      <c r="N113" s="403"/>
    </row>
    <row r="114" spans="1:14" s="389" customFormat="1" ht="7.5" customHeight="1" thickBot="1">
      <c r="A114" s="404"/>
      <c r="B114" s="404"/>
      <c r="C114" s="404"/>
      <c r="D114" s="404"/>
      <c r="E114" s="404"/>
      <c r="F114" s="404"/>
      <c r="G114" s="404"/>
      <c r="H114" s="404"/>
      <c r="I114" s="404"/>
      <c r="J114" s="404"/>
      <c r="K114" s="405"/>
      <c r="L114" s="405"/>
      <c r="M114" s="405"/>
      <c r="N114" s="405"/>
    </row>
    <row r="115" spans="1:14" s="389" customFormat="1" ht="12.75" customHeight="1" thickTop="1">
      <c r="A115" s="594" t="s">
        <v>836</v>
      </c>
      <c r="B115" s="595"/>
      <c r="C115" s="595"/>
      <c r="D115" s="595"/>
      <c r="E115" s="595"/>
      <c r="F115" s="595"/>
      <c r="G115" s="595"/>
      <c r="H115" s="597" t="s">
        <v>837</v>
      </c>
      <c r="I115" s="597"/>
      <c r="J115" s="597"/>
      <c r="K115" s="597"/>
      <c r="L115" s="597"/>
      <c r="M115" s="597"/>
      <c r="N115" s="598"/>
    </row>
    <row r="116" spans="1:14" s="389" customFormat="1" ht="12.75" customHeight="1">
      <c r="A116" s="596"/>
      <c r="B116" s="588"/>
      <c r="C116" s="588"/>
      <c r="D116" s="588"/>
      <c r="E116" s="588"/>
      <c r="F116" s="588"/>
      <c r="G116" s="588"/>
      <c r="H116" s="586" t="s">
        <v>838</v>
      </c>
      <c r="I116" s="586"/>
      <c r="J116" s="586"/>
      <c r="K116" s="586"/>
      <c r="L116" s="586"/>
      <c r="M116" s="586"/>
      <c r="N116" s="587"/>
    </row>
    <row r="117" spans="1:14" s="389" customFormat="1" ht="12.75" customHeight="1">
      <c r="A117" s="596"/>
      <c r="B117" s="588"/>
      <c r="C117" s="588"/>
      <c r="D117" s="588"/>
      <c r="E117" s="588"/>
      <c r="F117" s="588"/>
      <c r="G117" s="588"/>
      <c r="H117" s="586" t="s">
        <v>839</v>
      </c>
      <c r="I117" s="586"/>
      <c r="J117" s="586"/>
      <c r="K117" s="586"/>
      <c r="L117" s="586"/>
      <c r="M117" s="586"/>
      <c r="N117" s="587"/>
    </row>
    <row r="118" spans="1:14" s="389" customFormat="1" ht="12.75" customHeight="1">
      <c r="A118" s="596"/>
      <c r="B118" s="588"/>
      <c r="C118" s="588"/>
      <c r="D118" s="588"/>
      <c r="E118" s="588"/>
      <c r="F118" s="588"/>
      <c r="G118" s="588"/>
      <c r="H118" s="586" t="s">
        <v>840</v>
      </c>
      <c r="I118" s="586"/>
      <c r="J118" s="586"/>
      <c r="K118" s="586"/>
      <c r="L118" s="586"/>
      <c r="M118" s="586"/>
      <c r="N118" s="587"/>
    </row>
    <row r="119" spans="1:14" s="389" customFormat="1" ht="12.75" customHeight="1">
      <c r="A119" s="596"/>
      <c r="B119" s="588"/>
      <c r="C119" s="588"/>
      <c r="D119" s="588"/>
      <c r="E119" s="588"/>
      <c r="F119" s="588"/>
      <c r="G119" s="588"/>
      <c r="H119" s="586" t="s">
        <v>841</v>
      </c>
      <c r="I119" s="586"/>
      <c r="J119" s="586"/>
      <c r="K119" s="586"/>
      <c r="L119" s="586"/>
      <c r="M119" s="586"/>
      <c r="N119" s="587"/>
    </row>
    <row r="120" spans="1:14" s="389" customFormat="1" ht="12.75" customHeight="1">
      <c r="A120" s="596"/>
      <c r="B120" s="588"/>
      <c r="C120" s="588"/>
      <c r="D120" s="588"/>
      <c r="E120" s="588"/>
      <c r="F120" s="588"/>
      <c r="G120" s="588"/>
      <c r="H120" s="588" t="s">
        <v>842</v>
      </c>
      <c r="I120" s="588"/>
      <c r="J120" s="588" t="s">
        <v>347</v>
      </c>
      <c r="K120" s="588" t="s">
        <v>843</v>
      </c>
      <c r="L120" s="392" t="s">
        <v>844</v>
      </c>
      <c r="M120" s="392" t="s">
        <v>845</v>
      </c>
      <c r="N120" s="394" t="s">
        <v>846</v>
      </c>
    </row>
    <row r="121" spans="1:14" s="389" customFormat="1" ht="12.75" customHeight="1" thickBot="1">
      <c r="A121" s="584"/>
      <c r="B121" s="585"/>
      <c r="C121" s="585"/>
      <c r="D121" s="585"/>
      <c r="E121" s="585"/>
      <c r="F121" s="585"/>
      <c r="G121" s="585"/>
      <c r="H121" s="585"/>
      <c r="I121" s="585"/>
      <c r="J121" s="585"/>
      <c r="K121" s="585"/>
      <c r="L121" s="585" t="s">
        <v>847</v>
      </c>
      <c r="M121" s="585"/>
      <c r="N121" s="606"/>
    </row>
    <row r="122" spans="1:14" s="389" customFormat="1" ht="12.75" customHeight="1" thickBot="1" thickTop="1">
      <c r="A122" s="604">
        <v>1</v>
      </c>
      <c r="B122" s="605"/>
      <c r="C122" s="605"/>
      <c r="D122" s="605"/>
      <c r="E122" s="605"/>
      <c r="F122" s="605"/>
      <c r="G122" s="605"/>
      <c r="H122" s="605">
        <v>2</v>
      </c>
      <c r="I122" s="605"/>
      <c r="J122" s="406">
        <v>3</v>
      </c>
      <c r="K122" s="406">
        <v>4</v>
      </c>
      <c r="L122" s="406">
        <v>5</v>
      </c>
      <c r="M122" s="406">
        <v>6</v>
      </c>
      <c r="N122" s="407">
        <v>7</v>
      </c>
    </row>
    <row r="123" spans="1:14" s="389" customFormat="1" ht="12.75" customHeight="1" thickTop="1">
      <c r="A123" s="401" t="s">
        <v>885</v>
      </c>
      <c r="B123" s="393" t="s">
        <v>885</v>
      </c>
      <c r="C123" s="393" t="s">
        <v>856</v>
      </c>
      <c r="D123" s="393" t="s">
        <v>858</v>
      </c>
      <c r="E123" s="393" t="s">
        <v>858</v>
      </c>
      <c r="F123" s="393" t="s">
        <v>864</v>
      </c>
      <c r="G123" s="393"/>
      <c r="H123" s="400">
        <v>0</v>
      </c>
      <c r="I123" s="393"/>
      <c r="J123" s="588"/>
      <c r="K123" s="591"/>
      <c r="L123" s="591"/>
      <c r="M123" s="591"/>
      <c r="N123" s="600"/>
    </row>
    <row r="124" spans="1:14" s="389" customFormat="1" ht="12.75" customHeight="1">
      <c r="A124" s="596" t="s">
        <v>2</v>
      </c>
      <c r="B124" s="588"/>
      <c r="C124" s="588"/>
      <c r="D124" s="588"/>
      <c r="E124" s="588"/>
      <c r="F124" s="588"/>
      <c r="G124" s="588"/>
      <c r="H124" s="588"/>
      <c r="I124" s="588"/>
      <c r="J124" s="588"/>
      <c r="K124" s="591"/>
      <c r="L124" s="591"/>
      <c r="M124" s="591"/>
      <c r="N124" s="600"/>
    </row>
    <row r="125" spans="1:14" s="389" customFormat="1" ht="12.75" customHeight="1">
      <c r="A125" s="596"/>
      <c r="B125" s="588"/>
      <c r="C125" s="588"/>
      <c r="D125" s="588"/>
      <c r="E125" s="588"/>
      <c r="F125" s="588"/>
      <c r="G125" s="588"/>
      <c r="H125" s="400">
        <v>0</v>
      </c>
      <c r="I125" s="393" t="s">
        <v>856</v>
      </c>
      <c r="J125" s="588" t="s">
        <v>897</v>
      </c>
      <c r="K125" s="591" t="s">
        <v>873</v>
      </c>
      <c r="L125" s="591"/>
      <c r="M125" s="591"/>
      <c r="N125" s="600" t="s">
        <v>858</v>
      </c>
    </row>
    <row r="126" spans="1:14" s="389" customFormat="1" ht="12.75" customHeight="1">
      <c r="A126" s="596"/>
      <c r="B126" s="588"/>
      <c r="C126" s="588"/>
      <c r="D126" s="588"/>
      <c r="E126" s="588"/>
      <c r="F126" s="588"/>
      <c r="G126" s="588"/>
      <c r="H126" s="588"/>
      <c r="I126" s="588"/>
      <c r="J126" s="588"/>
      <c r="K126" s="591"/>
      <c r="L126" s="591"/>
      <c r="M126" s="591"/>
      <c r="N126" s="600"/>
    </row>
    <row r="127" spans="1:14" s="389" customFormat="1" ht="12.75" customHeight="1">
      <c r="A127" s="596"/>
      <c r="B127" s="588"/>
      <c r="C127" s="588"/>
      <c r="D127" s="588"/>
      <c r="E127" s="588"/>
      <c r="F127" s="588"/>
      <c r="G127" s="588"/>
      <c r="H127" s="400">
        <v>0</v>
      </c>
      <c r="I127" s="393" t="s">
        <v>848</v>
      </c>
      <c r="J127" s="588" t="s">
        <v>0</v>
      </c>
      <c r="K127" s="591" t="s">
        <v>1</v>
      </c>
      <c r="L127" s="591"/>
      <c r="M127" s="591"/>
      <c r="N127" s="600" t="s">
        <v>858</v>
      </c>
    </row>
    <row r="128" spans="1:14" s="389" customFormat="1" ht="12.75" customHeight="1">
      <c r="A128" s="596"/>
      <c r="B128" s="588"/>
      <c r="C128" s="588"/>
      <c r="D128" s="588"/>
      <c r="E128" s="588"/>
      <c r="F128" s="588"/>
      <c r="G128" s="588"/>
      <c r="H128" s="588"/>
      <c r="I128" s="588"/>
      <c r="J128" s="588"/>
      <c r="K128" s="591"/>
      <c r="L128" s="591"/>
      <c r="M128" s="591"/>
      <c r="N128" s="600"/>
    </row>
    <row r="129" spans="1:14" s="389" customFormat="1" ht="12.75" customHeight="1">
      <c r="A129" s="596"/>
      <c r="B129" s="588"/>
      <c r="C129" s="588"/>
      <c r="D129" s="588"/>
      <c r="E129" s="588"/>
      <c r="F129" s="588"/>
      <c r="G129" s="588"/>
      <c r="H129" s="400">
        <v>0</v>
      </c>
      <c r="I129" s="393"/>
      <c r="J129" s="588"/>
      <c r="K129" s="591"/>
      <c r="L129" s="591"/>
      <c r="M129" s="591"/>
      <c r="N129" s="600"/>
    </row>
    <row r="130" spans="1:14" s="389" customFormat="1" ht="12.75" customHeight="1">
      <c r="A130" s="596"/>
      <c r="B130" s="588"/>
      <c r="C130" s="588"/>
      <c r="D130" s="588"/>
      <c r="E130" s="588"/>
      <c r="F130" s="588"/>
      <c r="G130" s="588"/>
      <c r="H130" s="588"/>
      <c r="I130" s="588"/>
      <c r="J130" s="588"/>
      <c r="K130" s="591"/>
      <c r="L130" s="591"/>
      <c r="M130" s="591"/>
      <c r="N130" s="600"/>
    </row>
    <row r="131" spans="1:14" s="389" customFormat="1" ht="12.75" customHeight="1">
      <c r="A131" s="397" t="s">
        <v>885</v>
      </c>
      <c r="B131" s="398" t="s">
        <v>885</v>
      </c>
      <c r="C131" s="398" t="s">
        <v>856</v>
      </c>
      <c r="D131" s="398" t="s">
        <v>858</v>
      </c>
      <c r="E131" s="398" t="s">
        <v>858</v>
      </c>
      <c r="F131" s="398" t="s">
        <v>3</v>
      </c>
      <c r="G131" s="398"/>
      <c r="H131" s="399">
        <v>0</v>
      </c>
      <c r="I131" s="398"/>
      <c r="J131" s="601"/>
      <c r="K131" s="590"/>
      <c r="L131" s="590"/>
      <c r="M131" s="590"/>
      <c r="N131" s="599"/>
    </row>
    <row r="132" spans="1:14" s="389" customFormat="1" ht="12.75" customHeight="1">
      <c r="A132" s="596" t="s">
        <v>4</v>
      </c>
      <c r="B132" s="588"/>
      <c r="C132" s="588"/>
      <c r="D132" s="588"/>
      <c r="E132" s="588"/>
      <c r="F132" s="588"/>
      <c r="G132" s="588"/>
      <c r="H132" s="588"/>
      <c r="I132" s="588"/>
      <c r="J132" s="588"/>
      <c r="K132" s="591"/>
      <c r="L132" s="591"/>
      <c r="M132" s="591"/>
      <c r="N132" s="600"/>
    </row>
    <row r="133" spans="1:14" s="389" customFormat="1" ht="12.75" customHeight="1">
      <c r="A133" s="596"/>
      <c r="B133" s="588"/>
      <c r="C133" s="588"/>
      <c r="D133" s="588"/>
      <c r="E133" s="588"/>
      <c r="F133" s="588"/>
      <c r="G133" s="588"/>
      <c r="H133" s="400">
        <v>0</v>
      </c>
      <c r="I133" s="393" t="s">
        <v>856</v>
      </c>
      <c r="J133" s="588" t="s">
        <v>5</v>
      </c>
      <c r="K133" s="591" t="s">
        <v>871</v>
      </c>
      <c r="L133" s="591"/>
      <c r="M133" s="591">
        <v>6</v>
      </c>
      <c r="N133" s="600">
        <v>6</v>
      </c>
    </row>
    <row r="134" spans="1:14" s="389" customFormat="1" ht="12.75" customHeight="1">
      <c r="A134" s="596"/>
      <c r="B134" s="588"/>
      <c r="C134" s="588"/>
      <c r="D134" s="588"/>
      <c r="E134" s="588"/>
      <c r="F134" s="588"/>
      <c r="G134" s="588"/>
      <c r="H134" s="588"/>
      <c r="I134" s="588"/>
      <c r="J134" s="588"/>
      <c r="K134" s="591"/>
      <c r="L134" s="591"/>
      <c r="M134" s="591"/>
      <c r="N134" s="600"/>
    </row>
    <row r="135" spans="1:14" s="389" customFormat="1" ht="12.75" customHeight="1">
      <c r="A135" s="596"/>
      <c r="B135" s="588"/>
      <c r="C135" s="588"/>
      <c r="D135" s="588"/>
      <c r="E135" s="588"/>
      <c r="F135" s="588"/>
      <c r="G135" s="588"/>
      <c r="H135" s="400">
        <v>0</v>
      </c>
      <c r="I135" s="393" t="s">
        <v>848</v>
      </c>
      <c r="J135" s="588" t="s">
        <v>6</v>
      </c>
      <c r="K135" s="591" t="s">
        <v>1</v>
      </c>
      <c r="L135" s="591"/>
      <c r="M135" s="591">
        <v>12</v>
      </c>
      <c r="N135" s="600" t="s">
        <v>7</v>
      </c>
    </row>
    <row r="136" spans="1:14" s="389" customFormat="1" ht="12.75" customHeight="1">
      <c r="A136" s="596"/>
      <c r="B136" s="588"/>
      <c r="C136" s="588"/>
      <c r="D136" s="588"/>
      <c r="E136" s="588"/>
      <c r="F136" s="588"/>
      <c r="G136" s="588"/>
      <c r="H136" s="588"/>
      <c r="I136" s="588"/>
      <c r="J136" s="588"/>
      <c r="K136" s="591"/>
      <c r="L136" s="591"/>
      <c r="M136" s="591"/>
      <c r="N136" s="600"/>
    </row>
    <row r="137" spans="1:14" s="389" customFormat="1" ht="12.75" customHeight="1">
      <c r="A137" s="596"/>
      <c r="B137" s="588"/>
      <c r="C137" s="588"/>
      <c r="D137" s="588"/>
      <c r="E137" s="588"/>
      <c r="F137" s="588"/>
      <c r="G137" s="588"/>
      <c r="H137" s="400">
        <v>0</v>
      </c>
      <c r="I137" s="393"/>
      <c r="J137" s="588"/>
      <c r="K137" s="591"/>
      <c r="L137" s="591"/>
      <c r="M137" s="591"/>
      <c r="N137" s="600"/>
    </row>
    <row r="138" spans="1:14" s="389" customFormat="1" ht="12.75" customHeight="1">
      <c r="A138" s="596"/>
      <c r="B138" s="588"/>
      <c r="C138" s="588"/>
      <c r="D138" s="588"/>
      <c r="E138" s="588"/>
      <c r="F138" s="588"/>
      <c r="G138" s="588"/>
      <c r="H138" s="588"/>
      <c r="I138" s="588"/>
      <c r="J138" s="588"/>
      <c r="K138" s="591"/>
      <c r="L138" s="591"/>
      <c r="M138" s="591"/>
      <c r="N138" s="600"/>
    </row>
    <row r="139" spans="1:14" s="389" customFormat="1" ht="12.75" customHeight="1">
      <c r="A139" s="401" t="s">
        <v>885</v>
      </c>
      <c r="B139" s="393" t="s">
        <v>849</v>
      </c>
      <c r="C139" s="393" t="s">
        <v>868</v>
      </c>
      <c r="D139" s="393" t="s">
        <v>850</v>
      </c>
      <c r="E139" s="393" t="s">
        <v>868</v>
      </c>
      <c r="F139" s="393" t="s">
        <v>868</v>
      </c>
      <c r="G139" s="393"/>
      <c r="H139" s="400">
        <v>0</v>
      </c>
      <c r="I139" s="393"/>
      <c r="J139" s="588"/>
      <c r="K139" s="591"/>
      <c r="L139" s="591"/>
      <c r="M139" s="591"/>
      <c r="N139" s="600"/>
    </row>
    <row r="140" spans="1:14" s="389" customFormat="1" ht="12.75" customHeight="1">
      <c r="A140" s="596" t="s">
        <v>8</v>
      </c>
      <c r="B140" s="588"/>
      <c r="C140" s="588"/>
      <c r="D140" s="588"/>
      <c r="E140" s="588"/>
      <c r="F140" s="588"/>
      <c r="G140" s="588"/>
      <c r="H140" s="588"/>
      <c r="I140" s="588"/>
      <c r="J140" s="588"/>
      <c r="K140" s="591"/>
      <c r="L140" s="591"/>
      <c r="M140" s="591"/>
      <c r="N140" s="600"/>
    </row>
    <row r="141" spans="1:14" s="389" customFormat="1" ht="12.75" customHeight="1">
      <c r="A141" s="596"/>
      <c r="B141" s="588"/>
      <c r="C141" s="588"/>
      <c r="D141" s="588"/>
      <c r="E141" s="588"/>
      <c r="F141" s="588"/>
      <c r="G141" s="588"/>
      <c r="H141" s="400">
        <v>0</v>
      </c>
      <c r="I141" s="393" t="s">
        <v>856</v>
      </c>
      <c r="J141" s="588" t="s">
        <v>897</v>
      </c>
      <c r="K141" s="591" t="s">
        <v>873</v>
      </c>
      <c r="L141" s="591"/>
      <c r="M141" s="591">
        <v>35</v>
      </c>
      <c r="N141" s="600">
        <v>50</v>
      </c>
    </row>
    <row r="142" spans="1:14" s="389" customFormat="1" ht="12.75" customHeight="1">
      <c r="A142" s="596"/>
      <c r="B142" s="588"/>
      <c r="C142" s="588"/>
      <c r="D142" s="588"/>
      <c r="E142" s="588"/>
      <c r="F142" s="588"/>
      <c r="G142" s="588"/>
      <c r="H142" s="588"/>
      <c r="I142" s="588"/>
      <c r="J142" s="588"/>
      <c r="K142" s="591"/>
      <c r="L142" s="591"/>
      <c r="M142" s="591"/>
      <c r="N142" s="600"/>
    </row>
    <row r="143" spans="1:14" s="389" customFormat="1" ht="12.75" customHeight="1">
      <c r="A143" s="596"/>
      <c r="B143" s="588"/>
      <c r="C143" s="588"/>
      <c r="D143" s="588"/>
      <c r="E143" s="588"/>
      <c r="F143" s="588"/>
      <c r="G143" s="588"/>
      <c r="H143" s="400">
        <v>0</v>
      </c>
      <c r="I143" s="393" t="s">
        <v>848</v>
      </c>
      <c r="J143" s="588" t="s">
        <v>0</v>
      </c>
      <c r="K143" s="591" t="s">
        <v>1</v>
      </c>
      <c r="L143" s="591"/>
      <c r="M143" s="591">
        <v>17</v>
      </c>
      <c r="N143" s="600">
        <v>20</v>
      </c>
    </row>
    <row r="144" spans="1:14" s="389" customFormat="1" ht="12.75" customHeight="1">
      <c r="A144" s="596"/>
      <c r="B144" s="588"/>
      <c r="C144" s="588"/>
      <c r="D144" s="588"/>
      <c r="E144" s="588"/>
      <c r="F144" s="588"/>
      <c r="G144" s="588"/>
      <c r="H144" s="588"/>
      <c r="I144" s="588"/>
      <c r="J144" s="588"/>
      <c r="K144" s="591"/>
      <c r="L144" s="591"/>
      <c r="M144" s="591"/>
      <c r="N144" s="600"/>
    </row>
    <row r="145" spans="1:14" s="389" customFormat="1" ht="12.75" customHeight="1">
      <c r="A145" s="596"/>
      <c r="B145" s="588"/>
      <c r="C145" s="588"/>
      <c r="D145" s="588"/>
      <c r="E145" s="588"/>
      <c r="F145" s="588"/>
      <c r="G145" s="588"/>
      <c r="H145" s="400">
        <v>0</v>
      </c>
      <c r="I145" s="393"/>
      <c r="J145" s="588"/>
      <c r="K145" s="591"/>
      <c r="L145" s="591"/>
      <c r="M145" s="591"/>
      <c r="N145" s="600"/>
    </row>
    <row r="146" spans="1:14" s="389" customFormat="1" ht="12.75" customHeight="1">
      <c r="A146" s="596"/>
      <c r="B146" s="588"/>
      <c r="C146" s="588"/>
      <c r="D146" s="588"/>
      <c r="E146" s="588"/>
      <c r="F146" s="588"/>
      <c r="G146" s="588"/>
      <c r="H146" s="588"/>
      <c r="I146" s="588"/>
      <c r="J146" s="588"/>
      <c r="K146" s="591"/>
      <c r="L146" s="591"/>
      <c r="M146" s="591"/>
      <c r="N146" s="600"/>
    </row>
    <row r="147" spans="1:14" s="389" customFormat="1" ht="12.75" customHeight="1">
      <c r="A147" s="401" t="s">
        <v>885</v>
      </c>
      <c r="B147" s="393" t="s">
        <v>885</v>
      </c>
      <c r="C147" s="393" t="s">
        <v>856</v>
      </c>
      <c r="D147" s="393" t="s">
        <v>858</v>
      </c>
      <c r="E147" s="393" t="s">
        <v>856</v>
      </c>
      <c r="F147" s="393" t="s">
        <v>848</v>
      </c>
      <c r="G147" s="393"/>
      <c r="H147" s="400">
        <v>0</v>
      </c>
      <c r="I147" s="393"/>
      <c r="J147" s="588"/>
      <c r="K147" s="591"/>
      <c r="L147" s="591"/>
      <c r="M147" s="591"/>
      <c r="N147" s="600"/>
    </row>
    <row r="148" spans="1:14" s="389" customFormat="1" ht="12.75" customHeight="1">
      <c r="A148" s="596" t="s">
        <v>9</v>
      </c>
      <c r="B148" s="588"/>
      <c r="C148" s="588"/>
      <c r="D148" s="588"/>
      <c r="E148" s="588"/>
      <c r="F148" s="588"/>
      <c r="G148" s="588"/>
      <c r="H148" s="588"/>
      <c r="I148" s="588"/>
      <c r="J148" s="588"/>
      <c r="K148" s="591"/>
      <c r="L148" s="591"/>
      <c r="M148" s="591"/>
      <c r="N148" s="600"/>
    </row>
    <row r="149" spans="1:14" s="389" customFormat="1" ht="12.75" customHeight="1">
      <c r="A149" s="596"/>
      <c r="B149" s="588"/>
      <c r="C149" s="588"/>
      <c r="D149" s="588"/>
      <c r="E149" s="588"/>
      <c r="F149" s="588"/>
      <c r="G149" s="588"/>
      <c r="H149" s="400">
        <v>0</v>
      </c>
      <c r="I149" s="393" t="s">
        <v>856</v>
      </c>
      <c r="J149" s="588" t="s">
        <v>897</v>
      </c>
      <c r="K149" s="591" t="s">
        <v>873</v>
      </c>
      <c r="L149" s="591"/>
      <c r="M149" s="591">
        <v>6</v>
      </c>
      <c r="N149" s="600">
        <v>5</v>
      </c>
    </row>
    <row r="150" spans="1:14" s="389" customFormat="1" ht="12.75" customHeight="1">
      <c r="A150" s="596"/>
      <c r="B150" s="588"/>
      <c r="C150" s="588"/>
      <c r="D150" s="588"/>
      <c r="E150" s="588"/>
      <c r="F150" s="588"/>
      <c r="G150" s="588"/>
      <c r="H150" s="588"/>
      <c r="I150" s="588"/>
      <c r="J150" s="588"/>
      <c r="K150" s="591"/>
      <c r="L150" s="591"/>
      <c r="M150" s="591"/>
      <c r="N150" s="600"/>
    </row>
    <row r="151" spans="1:14" s="389" customFormat="1" ht="12.75" customHeight="1">
      <c r="A151" s="596"/>
      <c r="B151" s="588"/>
      <c r="C151" s="588"/>
      <c r="D151" s="588"/>
      <c r="E151" s="588"/>
      <c r="F151" s="588"/>
      <c r="G151" s="588"/>
      <c r="H151" s="400">
        <v>0</v>
      </c>
      <c r="I151" s="393" t="s">
        <v>848</v>
      </c>
      <c r="J151" s="588" t="s">
        <v>0</v>
      </c>
      <c r="K151" s="591" t="s">
        <v>1</v>
      </c>
      <c r="L151" s="591"/>
      <c r="M151" s="591">
        <v>20</v>
      </c>
      <c r="N151" s="600" t="s">
        <v>10</v>
      </c>
    </row>
    <row r="152" spans="1:14" s="389" customFormat="1" ht="12.75" customHeight="1">
      <c r="A152" s="596"/>
      <c r="B152" s="588"/>
      <c r="C152" s="588"/>
      <c r="D152" s="588"/>
      <c r="E152" s="588"/>
      <c r="F152" s="588"/>
      <c r="G152" s="588"/>
      <c r="H152" s="588"/>
      <c r="I152" s="588"/>
      <c r="J152" s="588"/>
      <c r="K152" s="591"/>
      <c r="L152" s="591"/>
      <c r="M152" s="591"/>
      <c r="N152" s="600"/>
    </row>
    <row r="153" spans="1:14" s="389" customFormat="1" ht="12.75" customHeight="1">
      <c r="A153" s="596"/>
      <c r="B153" s="588"/>
      <c r="C153" s="588"/>
      <c r="D153" s="588"/>
      <c r="E153" s="588"/>
      <c r="F153" s="588"/>
      <c r="G153" s="588"/>
      <c r="H153" s="400">
        <v>0</v>
      </c>
      <c r="I153" s="393"/>
      <c r="J153" s="588"/>
      <c r="K153" s="591"/>
      <c r="L153" s="591"/>
      <c r="M153" s="591"/>
      <c r="N153" s="600"/>
    </row>
    <row r="154" spans="1:14" s="389" customFormat="1" ht="12.75" customHeight="1">
      <c r="A154" s="596"/>
      <c r="B154" s="588"/>
      <c r="C154" s="588"/>
      <c r="D154" s="588"/>
      <c r="E154" s="588"/>
      <c r="F154" s="588"/>
      <c r="G154" s="588"/>
      <c r="H154" s="588"/>
      <c r="I154" s="588"/>
      <c r="J154" s="588"/>
      <c r="K154" s="591"/>
      <c r="L154" s="591"/>
      <c r="M154" s="591"/>
      <c r="N154" s="600"/>
    </row>
    <row r="155" spans="1:14" s="389" customFormat="1" ht="12.75" customHeight="1">
      <c r="A155" s="397">
        <v>8</v>
      </c>
      <c r="B155" s="398">
        <v>8</v>
      </c>
      <c r="C155" s="398">
        <v>2</v>
      </c>
      <c r="D155" s="398">
        <v>2</v>
      </c>
      <c r="E155" s="398">
        <v>0</v>
      </c>
      <c r="F155" s="398">
        <v>2</v>
      </c>
      <c r="G155" s="398"/>
      <c r="H155" s="399">
        <v>0</v>
      </c>
      <c r="I155" s="398"/>
      <c r="J155" s="601"/>
      <c r="K155" s="590"/>
      <c r="L155" s="590"/>
      <c r="M155" s="590"/>
      <c r="N155" s="599"/>
    </row>
    <row r="156" spans="1:14" s="389" customFormat="1" ht="12.75" customHeight="1">
      <c r="A156" s="596" t="s">
        <v>11</v>
      </c>
      <c r="B156" s="588"/>
      <c r="C156" s="588"/>
      <c r="D156" s="588"/>
      <c r="E156" s="588"/>
      <c r="F156" s="588"/>
      <c r="G156" s="588"/>
      <c r="H156" s="588"/>
      <c r="I156" s="588"/>
      <c r="J156" s="588"/>
      <c r="K156" s="591"/>
      <c r="L156" s="591"/>
      <c r="M156" s="591"/>
      <c r="N156" s="600"/>
    </row>
    <row r="157" spans="1:14" s="389" customFormat="1" ht="12.75" customHeight="1">
      <c r="A157" s="596"/>
      <c r="B157" s="588"/>
      <c r="C157" s="588"/>
      <c r="D157" s="588"/>
      <c r="E157" s="588"/>
      <c r="F157" s="588"/>
      <c r="G157" s="588"/>
      <c r="H157" s="400">
        <v>0</v>
      </c>
      <c r="I157" s="393" t="s">
        <v>856</v>
      </c>
      <c r="J157" s="588" t="s">
        <v>897</v>
      </c>
      <c r="K157" s="591" t="s">
        <v>873</v>
      </c>
      <c r="L157" s="591"/>
      <c r="M157" s="591">
        <v>1</v>
      </c>
      <c r="N157" s="600">
        <v>1</v>
      </c>
    </row>
    <row r="158" spans="1:14" s="389" customFormat="1" ht="12.75" customHeight="1">
      <c r="A158" s="596"/>
      <c r="B158" s="588"/>
      <c r="C158" s="588"/>
      <c r="D158" s="588"/>
      <c r="E158" s="588"/>
      <c r="F158" s="588"/>
      <c r="G158" s="588"/>
      <c r="H158" s="588"/>
      <c r="I158" s="588"/>
      <c r="J158" s="588"/>
      <c r="K158" s="591"/>
      <c r="L158" s="591"/>
      <c r="M158" s="591"/>
      <c r="N158" s="600"/>
    </row>
    <row r="159" spans="1:14" s="389" customFormat="1" ht="12.75" customHeight="1">
      <c r="A159" s="596"/>
      <c r="B159" s="588"/>
      <c r="C159" s="588"/>
      <c r="D159" s="588"/>
      <c r="E159" s="588"/>
      <c r="F159" s="588"/>
      <c r="G159" s="588"/>
      <c r="H159" s="400">
        <v>0</v>
      </c>
      <c r="I159" s="393" t="s">
        <v>852</v>
      </c>
      <c r="J159" s="588" t="s">
        <v>0</v>
      </c>
      <c r="K159" s="591" t="s">
        <v>12</v>
      </c>
      <c r="L159" s="591"/>
      <c r="M159" s="591">
        <v>30</v>
      </c>
      <c r="N159" s="600" t="s">
        <v>13</v>
      </c>
    </row>
    <row r="160" spans="1:14" s="389" customFormat="1" ht="12.75" customHeight="1">
      <c r="A160" s="596"/>
      <c r="B160" s="588"/>
      <c r="C160" s="588"/>
      <c r="D160" s="588"/>
      <c r="E160" s="588"/>
      <c r="F160" s="588"/>
      <c r="G160" s="588"/>
      <c r="H160" s="588"/>
      <c r="I160" s="588"/>
      <c r="J160" s="588"/>
      <c r="K160" s="591"/>
      <c r="L160" s="591"/>
      <c r="M160" s="591"/>
      <c r="N160" s="600"/>
    </row>
    <row r="161" spans="1:14" s="389" customFormat="1" ht="12.75" customHeight="1">
      <c r="A161" s="596"/>
      <c r="B161" s="588"/>
      <c r="C161" s="588"/>
      <c r="D161" s="588"/>
      <c r="E161" s="588"/>
      <c r="F161" s="588"/>
      <c r="G161" s="588"/>
      <c r="H161" s="400">
        <v>0</v>
      </c>
      <c r="I161" s="393"/>
      <c r="J161" s="588"/>
      <c r="K161" s="591"/>
      <c r="L161" s="591"/>
      <c r="M161" s="591"/>
      <c r="N161" s="600"/>
    </row>
    <row r="162" spans="1:14" s="389" customFormat="1" ht="12.75" customHeight="1">
      <c r="A162" s="596"/>
      <c r="B162" s="588"/>
      <c r="C162" s="588"/>
      <c r="D162" s="588"/>
      <c r="E162" s="588"/>
      <c r="F162" s="588"/>
      <c r="G162" s="588"/>
      <c r="H162" s="588"/>
      <c r="I162" s="588"/>
      <c r="J162" s="588"/>
      <c r="K162" s="591"/>
      <c r="L162" s="591"/>
      <c r="M162" s="591"/>
      <c r="N162" s="600"/>
    </row>
    <row r="163" spans="1:14" s="389" customFormat="1" ht="12.75" customHeight="1">
      <c r="A163" s="401" t="s">
        <v>14</v>
      </c>
      <c r="B163" s="393" t="s">
        <v>852</v>
      </c>
      <c r="C163" s="393" t="s">
        <v>851</v>
      </c>
      <c r="D163" s="393" t="s">
        <v>852</v>
      </c>
      <c r="E163" s="393" t="s">
        <v>851</v>
      </c>
      <c r="F163" s="393" t="s">
        <v>850</v>
      </c>
      <c r="G163" s="393"/>
      <c r="H163" s="400">
        <v>0</v>
      </c>
      <c r="I163" s="393"/>
      <c r="J163" s="588"/>
      <c r="K163" s="591"/>
      <c r="L163" s="591"/>
      <c r="M163" s="591"/>
      <c r="N163" s="600"/>
    </row>
    <row r="164" spans="1:14" s="389" customFormat="1" ht="12.75" customHeight="1">
      <c r="A164" s="596" t="s">
        <v>15</v>
      </c>
      <c r="B164" s="588"/>
      <c r="C164" s="588"/>
      <c r="D164" s="588"/>
      <c r="E164" s="588"/>
      <c r="F164" s="588"/>
      <c r="G164" s="588"/>
      <c r="H164" s="588"/>
      <c r="I164" s="588"/>
      <c r="J164" s="588"/>
      <c r="K164" s="591"/>
      <c r="L164" s="591"/>
      <c r="M164" s="591"/>
      <c r="N164" s="600"/>
    </row>
    <row r="165" spans="1:14" s="389" customFormat="1" ht="12.75" customHeight="1">
      <c r="A165" s="596"/>
      <c r="B165" s="588"/>
      <c r="C165" s="588"/>
      <c r="D165" s="588"/>
      <c r="E165" s="588"/>
      <c r="F165" s="588"/>
      <c r="G165" s="588"/>
      <c r="H165" s="400">
        <v>0</v>
      </c>
      <c r="I165" s="393" t="s">
        <v>856</v>
      </c>
      <c r="J165" s="588" t="s">
        <v>16</v>
      </c>
      <c r="K165" s="591" t="s">
        <v>17</v>
      </c>
      <c r="L165" s="591"/>
      <c r="M165" s="591">
        <v>10</v>
      </c>
      <c r="N165" s="600" t="s">
        <v>18</v>
      </c>
    </row>
    <row r="166" spans="1:14" s="389" customFormat="1" ht="12.75" customHeight="1">
      <c r="A166" s="596"/>
      <c r="B166" s="588"/>
      <c r="C166" s="588"/>
      <c r="D166" s="588"/>
      <c r="E166" s="588"/>
      <c r="F166" s="588"/>
      <c r="G166" s="588"/>
      <c r="H166" s="588"/>
      <c r="I166" s="588"/>
      <c r="J166" s="588"/>
      <c r="K166" s="591"/>
      <c r="L166" s="591"/>
      <c r="M166" s="591"/>
      <c r="N166" s="600"/>
    </row>
    <row r="167" spans="1:14" s="389" customFormat="1" ht="12.75" customHeight="1">
      <c r="A167" s="596"/>
      <c r="B167" s="588"/>
      <c r="C167" s="588"/>
      <c r="D167" s="588"/>
      <c r="E167" s="588"/>
      <c r="F167" s="588"/>
      <c r="G167" s="588"/>
      <c r="H167" s="400">
        <v>0</v>
      </c>
      <c r="I167" s="393" t="s">
        <v>848</v>
      </c>
      <c r="J167" s="588" t="s">
        <v>19</v>
      </c>
      <c r="K167" s="591" t="s">
        <v>20</v>
      </c>
      <c r="L167" s="591"/>
      <c r="M167" s="591">
        <v>1300</v>
      </c>
      <c r="N167" s="600">
        <v>1100</v>
      </c>
    </row>
    <row r="168" spans="1:14" s="389" customFormat="1" ht="12.75" customHeight="1">
      <c r="A168" s="596"/>
      <c r="B168" s="588"/>
      <c r="C168" s="588"/>
      <c r="D168" s="588"/>
      <c r="E168" s="588"/>
      <c r="F168" s="588"/>
      <c r="G168" s="588"/>
      <c r="H168" s="588"/>
      <c r="I168" s="588"/>
      <c r="J168" s="588"/>
      <c r="K168" s="591"/>
      <c r="L168" s="591"/>
      <c r="M168" s="591"/>
      <c r="N168" s="600"/>
    </row>
    <row r="169" spans="1:14" s="389" customFormat="1" ht="12.75" customHeight="1">
      <c r="A169" s="596"/>
      <c r="B169" s="588"/>
      <c r="C169" s="588"/>
      <c r="D169" s="588"/>
      <c r="E169" s="588"/>
      <c r="F169" s="588"/>
      <c r="G169" s="588"/>
      <c r="H169" s="400">
        <v>0</v>
      </c>
      <c r="I169" s="393"/>
      <c r="J169" s="588"/>
      <c r="K169" s="591"/>
      <c r="L169" s="591"/>
      <c r="M169" s="591"/>
      <c r="N169" s="600"/>
    </row>
    <row r="170" spans="1:14" s="389" customFormat="1" ht="12.75" customHeight="1" thickBot="1">
      <c r="A170" s="584"/>
      <c r="B170" s="585"/>
      <c r="C170" s="585"/>
      <c r="D170" s="585"/>
      <c r="E170" s="585"/>
      <c r="F170" s="585"/>
      <c r="G170" s="585"/>
      <c r="H170" s="585"/>
      <c r="I170" s="585"/>
      <c r="J170" s="585"/>
      <c r="K170" s="602"/>
      <c r="L170" s="602"/>
      <c r="M170" s="602"/>
      <c r="N170" s="603"/>
    </row>
    <row r="171" spans="1:14" s="389" customFormat="1" ht="7.5" customHeight="1" thickTop="1">
      <c r="A171" s="404"/>
      <c r="B171" s="404"/>
      <c r="C171" s="404"/>
      <c r="D171" s="404"/>
      <c r="E171" s="404"/>
      <c r="F171" s="404"/>
      <c r="G171" s="404"/>
      <c r="H171" s="404"/>
      <c r="I171" s="404"/>
      <c r="J171" s="404"/>
      <c r="K171" s="405"/>
      <c r="L171" s="405"/>
      <c r="M171" s="405"/>
      <c r="N171" s="405"/>
    </row>
    <row r="172" spans="1:14" s="389" customFormat="1" ht="7.5" customHeight="1" thickBot="1">
      <c r="A172" s="390"/>
      <c r="B172" s="391"/>
      <c r="C172" s="391"/>
      <c r="D172" s="391"/>
      <c r="E172" s="391"/>
      <c r="F172" s="391"/>
      <c r="G172" s="391"/>
      <c r="H172" s="391"/>
      <c r="I172" s="391"/>
      <c r="J172" s="391"/>
      <c r="K172" s="391"/>
      <c r="L172" s="391"/>
      <c r="M172" s="391"/>
      <c r="N172" s="391"/>
    </row>
    <row r="173" spans="1:14" s="389" customFormat="1" ht="12.75" customHeight="1" thickTop="1">
      <c r="A173" s="594" t="s">
        <v>836</v>
      </c>
      <c r="B173" s="595"/>
      <c r="C173" s="595"/>
      <c r="D173" s="595"/>
      <c r="E173" s="595"/>
      <c r="F173" s="595"/>
      <c r="G173" s="595"/>
      <c r="H173" s="597" t="s">
        <v>837</v>
      </c>
      <c r="I173" s="597"/>
      <c r="J173" s="597"/>
      <c r="K173" s="597"/>
      <c r="L173" s="597"/>
      <c r="M173" s="597"/>
      <c r="N173" s="598"/>
    </row>
    <row r="174" spans="1:14" s="389" customFormat="1" ht="12.75" customHeight="1">
      <c r="A174" s="596"/>
      <c r="B174" s="588"/>
      <c r="C174" s="588"/>
      <c r="D174" s="588"/>
      <c r="E174" s="588"/>
      <c r="F174" s="588"/>
      <c r="G174" s="588"/>
      <c r="H174" s="586" t="s">
        <v>838</v>
      </c>
      <c r="I174" s="586"/>
      <c r="J174" s="586"/>
      <c r="K174" s="586"/>
      <c r="L174" s="586"/>
      <c r="M174" s="586"/>
      <c r="N174" s="587"/>
    </row>
    <row r="175" spans="1:14" s="389" customFormat="1" ht="12.75" customHeight="1">
      <c r="A175" s="596"/>
      <c r="B175" s="588"/>
      <c r="C175" s="588"/>
      <c r="D175" s="588"/>
      <c r="E175" s="588"/>
      <c r="F175" s="588"/>
      <c r="G175" s="588"/>
      <c r="H175" s="586" t="s">
        <v>839</v>
      </c>
      <c r="I175" s="586"/>
      <c r="J175" s="586"/>
      <c r="K175" s="586"/>
      <c r="L175" s="586"/>
      <c r="M175" s="586"/>
      <c r="N175" s="587"/>
    </row>
    <row r="176" spans="1:14" s="389" customFormat="1" ht="12.75" customHeight="1">
      <c r="A176" s="596"/>
      <c r="B176" s="588"/>
      <c r="C176" s="588"/>
      <c r="D176" s="588"/>
      <c r="E176" s="588"/>
      <c r="F176" s="588"/>
      <c r="G176" s="588"/>
      <c r="H176" s="586" t="s">
        <v>840</v>
      </c>
      <c r="I176" s="586"/>
      <c r="J176" s="586"/>
      <c r="K176" s="586"/>
      <c r="L176" s="586"/>
      <c r="M176" s="586"/>
      <c r="N176" s="587"/>
    </row>
    <row r="177" spans="1:14" s="389" customFormat="1" ht="12.75" customHeight="1">
      <c r="A177" s="596"/>
      <c r="B177" s="588"/>
      <c r="C177" s="588"/>
      <c r="D177" s="588"/>
      <c r="E177" s="588"/>
      <c r="F177" s="588"/>
      <c r="G177" s="588"/>
      <c r="H177" s="586" t="s">
        <v>841</v>
      </c>
      <c r="I177" s="586"/>
      <c r="J177" s="586"/>
      <c r="K177" s="586"/>
      <c r="L177" s="586"/>
      <c r="M177" s="586"/>
      <c r="N177" s="587"/>
    </row>
    <row r="178" spans="1:14" s="389" customFormat="1" ht="12.75" customHeight="1">
      <c r="A178" s="596"/>
      <c r="B178" s="588"/>
      <c r="C178" s="588"/>
      <c r="D178" s="588"/>
      <c r="E178" s="588"/>
      <c r="F178" s="588"/>
      <c r="G178" s="588"/>
      <c r="H178" s="588" t="s">
        <v>842</v>
      </c>
      <c r="I178" s="588"/>
      <c r="J178" s="588" t="s">
        <v>347</v>
      </c>
      <c r="K178" s="588" t="s">
        <v>843</v>
      </c>
      <c r="L178" s="392" t="s">
        <v>844</v>
      </c>
      <c r="M178" s="392" t="s">
        <v>845</v>
      </c>
      <c r="N178" s="394" t="s">
        <v>846</v>
      </c>
    </row>
    <row r="179" spans="1:14" s="389" customFormat="1" ht="12.75" customHeight="1">
      <c r="A179" s="596"/>
      <c r="B179" s="588"/>
      <c r="C179" s="588"/>
      <c r="D179" s="588"/>
      <c r="E179" s="588"/>
      <c r="F179" s="588"/>
      <c r="G179" s="588"/>
      <c r="H179" s="588"/>
      <c r="I179" s="588"/>
      <c r="J179" s="588"/>
      <c r="K179" s="588"/>
      <c r="L179" s="588" t="s">
        <v>847</v>
      </c>
      <c r="M179" s="588"/>
      <c r="N179" s="589"/>
    </row>
    <row r="180" spans="1:14" s="389" customFormat="1" ht="12.75" customHeight="1" thickBot="1">
      <c r="A180" s="584">
        <v>1</v>
      </c>
      <c r="B180" s="585"/>
      <c r="C180" s="585"/>
      <c r="D180" s="585"/>
      <c r="E180" s="585"/>
      <c r="F180" s="585"/>
      <c r="G180" s="585"/>
      <c r="H180" s="585">
        <v>2</v>
      </c>
      <c r="I180" s="585"/>
      <c r="J180" s="395">
        <v>3</v>
      </c>
      <c r="K180" s="395">
        <v>4</v>
      </c>
      <c r="L180" s="395">
        <v>5</v>
      </c>
      <c r="M180" s="395">
        <v>6</v>
      </c>
      <c r="N180" s="396">
        <v>7</v>
      </c>
    </row>
    <row r="181" spans="1:14" s="389" customFormat="1" ht="12.75" customHeight="1" thickTop="1">
      <c r="A181" s="401" t="s">
        <v>885</v>
      </c>
      <c r="B181" s="393" t="s">
        <v>867</v>
      </c>
      <c r="C181" s="393" t="s">
        <v>857</v>
      </c>
      <c r="D181" s="393" t="s">
        <v>21</v>
      </c>
      <c r="E181" s="393" t="s">
        <v>21</v>
      </c>
      <c r="F181" s="393" t="s">
        <v>850</v>
      </c>
      <c r="G181" s="393"/>
      <c r="H181" s="400">
        <v>0</v>
      </c>
      <c r="I181" s="393"/>
      <c r="J181" s="588"/>
      <c r="K181" s="591"/>
      <c r="L181" s="591"/>
      <c r="M181" s="591"/>
      <c r="N181" s="600"/>
    </row>
    <row r="182" spans="1:14" s="389" customFormat="1" ht="12.75" customHeight="1">
      <c r="A182" s="596" t="s">
        <v>22</v>
      </c>
      <c r="B182" s="588"/>
      <c r="C182" s="588"/>
      <c r="D182" s="588"/>
      <c r="E182" s="588"/>
      <c r="F182" s="588"/>
      <c r="G182" s="588"/>
      <c r="H182" s="588"/>
      <c r="I182" s="588"/>
      <c r="J182" s="588"/>
      <c r="K182" s="591"/>
      <c r="L182" s="591"/>
      <c r="M182" s="591"/>
      <c r="N182" s="600"/>
    </row>
    <row r="183" spans="1:14" s="389" customFormat="1" ht="12.75" customHeight="1">
      <c r="A183" s="596"/>
      <c r="B183" s="588"/>
      <c r="C183" s="588"/>
      <c r="D183" s="588"/>
      <c r="E183" s="588"/>
      <c r="F183" s="588"/>
      <c r="G183" s="588"/>
      <c r="H183" s="400">
        <v>0</v>
      </c>
      <c r="I183" s="393"/>
      <c r="J183" s="588"/>
      <c r="K183" s="591"/>
      <c r="L183" s="591"/>
      <c r="M183" s="591"/>
      <c r="N183" s="600"/>
    </row>
    <row r="184" spans="1:14" s="389" customFormat="1" ht="12.75" customHeight="1">
      <c r="A184" s="596"/>
      <c r="B184" s="588"/>
      <c r="C184" s="588"/>
      <c r="D184" s="588"/>
      <c r="E184" s="588"/>
      <c r="F184" s="588"/>
      <c r="G184" s="588"/>
      <c r="H184" s="588"/>
      <c r="I184" s="588"/>
      <c r="J184" s="588"/>
      <c r="K184" s="591"/>
      <c r="L184" s="591"/>
      <c r="M184" s="591"/>
      <c r="N184" s="600"/>
    </row>
    <row r="185" spans="1:14" s="389" customFormat="1" ht="12.75" customHeight="1">
      <c r="A185" s="596"/>
      <c r="B185" s="588"/>
      <c r="C185" s="588"/>
      <c r="D185" s="588"/>
      <c r="E185" s="588"/>
      <c r="F185" s="588"/>
      <c r="G185" s="588"/>
      <c r="H185" s="400">
        <v>0</v>
      </c>
      <c r="I185" s="393" t="s">
        <v>848</v>
      </c>
      <c r="J185" s="588" t="s">
        <v>23</v>
      </c>
      <c r="K185" s="591" t="s">
        <v>24</v>
      </c>
      <c r="L185" s="591"/>
      <c r="M185" s="591"/>
      <c r="N185" s="600" t="s">
        <v>25</v>
      </c>
    </row>
    <row r="186" spans="1:14" s="389" customFormat="1" ht="12.75" customHeight="1">
      <c r="A186" s="596"/>
      <c r="B186" s="588"/>
      <c r="C186" s="588"/>
      <c r="D186" s="588"/>
      <c r="E186" s="588"/>
      <c r="F186" s="588"/>
      <c r="G186" s="588"/>
      <c r="H186" s="588"/>
      <c r="I186" s="588"/>
      <c r="J186" s="588"/>
      <c r="K186" s="591"/>
      <c r="L186" s="591"/>
      <c r="M186" s="591"/>
      <c r="N186" s="600"/>
    </row>
    <row r="187" spans="1:14" s="389" customFormat="1" ht="12.75" customHeight="1">
      <c r="A187" s="596"/>
      <c r="B187" s="588"/>
      <c r="C187" s="588"/>
      <c r="D187" s="588"/>
      <c r="E187" s="588"/>
      <c r="F187" s="588"/>
      <c r="G187" s="588"/>
      <c r="H187" s="400">
        <v>0</v>
      </c>
      <c r="I187" s="393"/>
      <c r="J187" s="588"/>
      <c r="K187" s="591"/>
      <c r="L187" s="591"/>
      <c r="M187" s="591"/>
      <c r="N187" s="600"/>
    </row>
    <row r="188" spans="1:14" s="389" customFormat="1" ht="12.75" customHeight="1">
      <c r="A188" s="596"/>
      <c r="B188" s="588"/>
      <c r="C188" s="588"/>
      <c r="D188" s="588"/>
      <c r="E188" s="588"/>
      <c r="F188" s="588"/>
      <c r="G188" s="588"/>
      <c r="H188" s="588"/>
      <c r="I188" s="588"/>
      <c r="J188" s="588"/>
      <c r="K188" s="591"/>
      <c r="L188" s="591"/>
      <c r="M188" s="591"/>
      <c r="N188" s="600"/>
    </row>
    <row r="189" spans="1:14" s="389" customFormat="1" ht="12.75" customHeight="1">
      <c r="A189" s="401" t="s">
        <v>867</v>
      </c>
      <c r="B189" s="393" t="s">
        <v>858</v>
      </c>
      <c r="C189" s="393" t="s">
        <v>857</v>
      </c>
      <c r="D189" s="393" t="s">
        <v>858</v>
      </c>
      <c r="E189" s="393" t="s">
        <v>856</v>
      </c>
      <c r="F189" s="393" t="s">
        <v>848</v>
      </c>
      <c r="G189" s="393"/>
      <c r="H189" s="400">
        <v>0</v>
      </c>
      <c r="I189" s="393" t="s">
        <v>858</v>
      </c>
      <c r="J189" s="588" t="s">
        <v>26</v>
      </c>
      <c r="K189" s="591" t="s">
        <v>881</v>
      </c>
      <c r="L189" s="591"/>
      <c r="M189" s="591"/>
      <c r="N189" s="600" t="s">
        <v>835</v>
      </c>
    </row>
    <row r="190" spans="1:14" s="389" customFormat="1" ht="12.75" customHeight="1">
      <c r="A190" s="596" t="s">
        <v>27</v>
      </c>
      <c r="B190" s="588"/>
      <c r="C190" s="588"/>
      <c r="D190" s="588"/>
      <c r="E190" s="588"/>
      <c r="F190" s="588"/>
      <c r="G190" s="588"/>
      <c r="H190" s="588"/>
      <c r="I190" s="588"/>
      <c r="J190" s="588"/>
      <c r="K190" s="591"/>
      <c r="L190" s="591"/>
      <c r="M190" s="591"/>
      <c r="N190" s="600"/>
    </row>
    <row r="191" spans="1:14" s="389" customFormat="1" ht="12.75" customHeight="1">
      <c r="A191" s="596"/>
      <c r="B191" s="588"/>
      <c r="C191" s="588"/>
      <c r="D191" s="588"/>
      <c r="E191" s="588"/>
      <c r="F191" s="588"/>
      <c r="G191" s="588"/>
      <c r="H191" s="400">
        <v>0</v>
      </c>
      <c r="I191" s="393"/>
      <c r="J191" s="588" t="s">
        <v>28</v>
      </c>
      <c r="K191" s="591" t="s">
        <v>29</v>
      </c>
      <c r="L191" s="591"/>
      <c r="M191" s="591"/>
      <c r="N191" s="600" t="s">
        <v>30</v>
      </c>
    </row>
    <row r="192" spans="1:14" s="389" customFormat="1" ht="12.75" customHeight="1">
      <c r="A192" s="596"/>
      <c r="B192" s="588"/>
      <c r="C192" s="588"/>
      <c r="D192" s="588"/>
      <c r="E192" s="588"/>
      <c r="F192" s="588"/>
      <c r="G192" s="588"/>
      <c r="H192" s="588"/>
      <c r="I192" s="588"/>
      <c r="J192" s="588"/>
      <c r="K192" s="591"/>
      <c r="L192" s="591"/>
      <c r="M192" s="591"/>
      <c r="N192" s="600"/>
    </row>
    <row r="193" spans="1:14" s="389" customFormat="1" ht="12.75" customHeight="1">
      <c r="A193" s="596"/>
      <c r="B193" s="588"/>
      <c r="C193" s="588"/>
      <c r="D193" s="588"/>
      <c r="E193" s="588"/>
      <c r="F193" s="588"/>
      <c r="G193" s="588"/>
      <c r="H193" s="400">
        <v>0</v>
      </c>
      <c r="I193" s="393"/>
      <c r="J193" s="588" t="s">
        <v>31</v>
      </c>
      <c r="K193" s="591" t="s">
        <v>32</v>
      </c>
      <c r="L193" s="591"/>
      <c r="M193" s="591"/>
      <c r="N193" s="600" t="s">
        <v>33</v>
      </c>
    </row>
    <row r="194" spans="1:14" s="389" customFormat="1" ht="12.75" customHeight="1">
      <c r="A194" s="596"/>
      <c r="B194" s="588"/>
      <c r="C194" s="588"/>
      <c r="D194" s="588"/>
      <c r="E194" s="588"/>
      <c r="F194" s="588"/>
      <c r="G194" s="588"/>
      <c r="H194" s="588"/>
      <c r="I194" s="588"/>
      <c r="J194" s="588"/>
      <c r="K194" s="591"/>
      <c r="L194" s="591"/>
      <c r="M194" s="591"/>
      <c r="N194" s="600"/>
    </row>
    <row r="195" spans="1:14" s="389" customFormat="1" ht="12.75" customHeight="1">
      <c r="A195" s="596"/>
      <c r="B195" s="588"/>
      <c r="C195" s="588"/>
      <c r="D195" s="588"/>
      <c r="E195" s="588"/>
      <c r="F195" s="588"/>
      <c r="G195" s="588"/>
      <c r="H195" s="400">
        <v>0</v>
      </c>
      <c r="I195" s="393"/>
      <c r="J195" s="588" t="s">
        <v>34</v>
      </c>
      <c r="K195" s="591" t="s">
        <v>871</v>
      </c>
      <c r="L195" s="591"/>
      <c r="M195" s="591"/>
      <c r="N195" s="600" t="s">
        <v>849</v>
      </c>
    </row>
    <row r="196" spans="1:14" s="389" customFormat="1" ht="12.75" customHeight="1" thickBot="1">
      <c r="A196" s="584"/>
      <c r="B196" s="585"/>
      <c r="C196" s="585"/>
      <c r="D196" s="585"/>
      <c r="E196" s="585"/>
      <c r="F196" s="585"/>
      <c r="G196" s="585"/>
      <c r="H196" s="585"/>
      <c r="I196" s="585"/>
      <c r="J196" s="585"/>
      <c r="K196" s="602"/>
      <c r="L196" s="602"/>
      <c r="M196" s="602"/>
      <c r="N196" s="603"/>
    </row>
    <row r="197" ht="12.75" thickTop="1"/>
  </sheetData>
  <sheetProtection/>
  <mergeCells count="525">
    <mergeCell ref="N195:N196"/>
    <mergeCell ref="H196:I196"/>
    <mergeCell ref="J195:J196"/>
    <mergeCell ref="K195:K196"/>
    <mergeCell ref="L193:L194"/>
    <mergeCell ref="M193:M194"/>
    <mergeCell ref="N193:N194"/>
    <mergeCell ref="H194:I194"/>
    <mergeCell ref="N191:N192"/>
    <mergeCell ref="H192:I192"/>
    <mergeCell ref="A190:G196"/>
    <mergeCell ref="H190:I190"/>
    <mergeCell ref="J191:J192"/>
    <mergeCell ref="K191:K192"/>
    <mergeCell ref="J193:J194"/>
    <mergeCell ref="K193:K194"/>
    <mergeCell ref="L195:L196"/>
    <mergeCell ref="M195:M196"/>
    <mergeCell ref="J189:J190"/>
    <mergeCell ref="K189:K190"/>
    <mergeCell ref="L189:L190"/>
    <mergeCell ref="M189:M190"/>
    <mergeCell ref="L191:L192"/>
    <mergeCell ref="M191:M192"/>
    <mergeCell ref="N185:N186"/>
    <mergeCell ref="N181:N182"/>
    <mergeCell ref="N183:N184"/>
    <mergeCell ref="N187:N188"/>
    <mergeCell ref="M181:M182"/>
    <mergeCell ref="N189:N190"/>
    <mergeCell ref="K185:K186"/>
    <mergeCell ref="L185:L186"/>
    <mergeCell ref="L181:L182"/>
    <mergeCell ref="J185:J186"/>
    <mergeCell ref="M185:M186"/>
    <mergeCell ref="M187:M188"/>
    <mergeCell ref="J187:J188"/>
    <mergeCell ref="K187:K188"/>
    <mergeCell ref="L187:L188"/>
    <mergeCell ref="A180:G180"/>
    <mergeCell ref="H180:I180"/>
    <mergeCell ref="A182:G188"/>
    <mergeCell ref="H182:I182"/>
    <mergeCell ref="H184:I184"/>
    <mergeCell ref="H188:I188"/>
    <mergeCell ref="H186:I186"/>
    <mergeCell ref="H178:I179"/>
    <mergeCell ref="J178:J179"/>
    <mergeCell ref="K178:K179"/>
    <mergeCell ref="L179:N179"/>
    <mergeCell ref="J183:J184"/>
    <mergeCell ref="K183:K184"/>
    <mergeCell ref="L183:L184"/>
    <mergeCell ref="M183:M184"/>
    <mergeCell ref="J181:J182"/>
    <mergeCell ref="K181:K182"/>
    <mergeCell ref="L165:L166"/>
    <mergeCell ref="M165:M166"/>
    <mergeCell ref="N169:N170"/>
    <mergeCell ref="H170:I170"/>
    <mergeCell ref="A173:G179"/>
    <mergeCell ref="H173:N173"/>
    <mergeCell ref="H174:N174"/>
    <mergeCell ref="H175:N175"/>
    <mergeCell ref="H176:N176"/>
    <mergeCell ref="H177:N177"/>
    <mergeCell ref="J167:J168"/>
    <mergeCell ref="K167:K168"/>
    <mergeCell ref="L167:L168"/>
    <mergeCell ref="M167:M168"/>
    <mergeCell ref="N167:N168"/>
    <mergeCell ref="H168:I168"/>
    <mergeCell ref="N163:N164"/>
    <mergeCell ref="J161:J162"/>
    <mergeCell ref="A164:G170"/>
    <mergeCell ref="H164:I164"/>
    <mergeCell ref="J165:J166"/>
    <mergeCell ref="K165:K166"/>
    <mergeCell ref="J169:J170"/>
    <mergeCell ref="K169:K170"/>
    <mergeCell ref="N165:N166"/>
    <mergeCell ref="H166:I166"/>
    <mergeCell ref="N159:N160"/>
    <mergeCell ref="H160:I160"/>
    <mergeCell ref="L169:L170"/>
    <mergeCell ref="M169:M170"/>
    <mergeCell ref="N161:N162"/>
    <mergeCell ref="H162:I162"/>
    <mergeCell ref="J163:J164"/>
    <mergeCell ref="K163:K164"/>
    <mergeCell ref="L163:L164"/>
    <mergeCell ref="M163:M164"/>
    <mergeCell ref="K153:K154"/>
    <mergeCell ref="L153:L154"/>
    <mergeCell ref="K161:K162"/>
    <mergeCell ref="L161:L162"/>
    <mergeCell ref="N157:N158"/>
    <mergeCell ref="H158:I158"/>
    <mergeCell ref="J159:J160"/>
    <mergeCell ref="K159:K160"/>
    <mergeCell ref="L159:L160"/>
    <mergeCell ref="M159:M160"/>
    <mergeCell ref="M161:M162"/>
    <mergeCell ref="A156:G162"/>
    <mergeCell ref="H156:I156"/>
    <mergeCell ref="J157:J158"/>
    <mergeCell ref="K157:K158"/>
    <mergeCell ref="M155:M156"/>
    <mergeCell ref="L157:L158"/>
    <mergeCell ref="M157:M158"/>
    <mergeCell ref="J155:J156"/>
    <mergeCell ref="K155:K156"/>
    <mergeCell ref="N155:N156"/>
    <mergeCell ref="L151:L152"/>
    <mergeCell ref="M151:M152"/>
    <mergeCell ref="N151:N152"/>
    <mergeCell ref="L155:L156"/>
    <mergeCell ref="N149:N150"/>
    <mergeCell ref="M153:M154"/>
    <mergeCell ref="N153:N154"/>
    <mergeCell ref="L149:L150"/>
    <mergeCell ref="M149:M150"/>
    <mergeCell ref="A148:G154"/>
    <mergeCell ref="H148:I148"/>
    <mergeCell ref="J149:J150"/>
    <mergeCell ref="J151:J152"/>
    <mergeCell ref="H154:I154"/>
    <mergeCell ref="J147:J148"/>
    <mergeCell ref="J153:J154"/>
    <mergeCell ref="L147:L148"/>
    <mergeCell ref="M147:M148"/>
    <mergeCell ref="K147:K148"/>
    <mergeCell ref="H150:I150"/>
    <mergeCell ref="H152:I152"/>
    <mergeCell ref="K151:K152"/>
    <mergeCell ref="K145:K146"/>
    <mergeCell ref="K149:K150"/>
    <mergeCell ref="N141:N142"/>
    <mergeCell ref="L143:L144"/>
    <mergeCell ref="M143:M144"/>
    <mergeCell ref="N143:N144"/>
    <mergeCell ref="N147:N148"/>
    <mergeCell ref="L145:L146"/>
    <mergeCell ref="M145:M146"/>
    <mergeCell ref="N145:N146"/>
    <mergeCell ref="N139:N140"/>
    <mergeCell ref="A140:G146"/>
    <mergeCell ref="H140:I140"/>
    <mergeCell ref="J141:J142"/>
    <mergeCell ref="K141:K142"/>
    <mergeCell ref="L141:L142"/>
    <mergeCell ref="M141:M142"/>
    <mergeCell ref="J145:J146"/>
    <mergeCell ref="H142:I142"/>
    <mergeCell ref="J143:J144"/>
    <mergeCell ref="L139:L140"/>
    <mergeCell ref="M137:M138"/>
    <mergeCell ref="L137:L138"/>
    <mergeCell ref="H144:I144"/>
    <mergeCell ref="M139:M140"/>
    <mergeCell ref="K143:K144"/>
    <mergeCell ref="H138:I138"/>
    <mergeCell ref="J139:J140"/>
    <mergeCell ref="K139:K140"/>
    <mergeCell ref="H146:I146"/>
    <mergeCell ref="K137:K138"/>
    <mergeCell ref="N133:N134"/>
    <mergeCell ref="H134:I134"/>
    <mergeCell ref="J135:J136"/>
    <mergeCell ref="K135:K136"/>
    <mergeCell ref="L135:L136"/>
    <mergeCell ref="M135:M136"/>
    <mergeCell ref="N135:N136"/>
    <mergeCell ref="H136:I136"/>
    <mergeCell ref="N137:N138"/>
    <mergeCell ref="N131:N132"/>
    <mergeCell ref="A132:G138"/>
    <mergeCell ref="H132:I132"/>
    <mergeCell ref="J133:J134"/>
    <mergeCell ref="K133:K134"/>
    <mergeCell ref="L133:L134"/>
    <mergeCell ref="M133:M134"/>
    <mergeCell ref="J137:J138"/>
    <mergeCell ref="M129:M130"/>
    <mergeCell ref="N129:N130"/>
    <mergeCell ref="H130:I130"/>
    <mergeCell ref="J131:J132"/>
    <mergeCell ref="K131:K132"/>
    <mergeCell ref="L131:L132"/>
    <mergeCell ref="M131:M132"/>
    <mergeCell ref="H128:I128"/>
    <mergeCell ref="J129:J130"/>
    <mergeCell ref="K129:K130"/>
    <mergeCell ref="L129:L130"/>
    <mergeCell ref="K127:K128"/>
    <mergeCell ref="L127:L128"/>
    <mergeCell ref="L123:L124"/>
    <mergeCell ref="M123:M124"/>
    <mergeCell ref="M127:M128"/>
    <mergeCell ref="N123:N124"/>
    <mergeCell ref="L125:L126"/>
    <mergeCell ref="M125:M126"/>
    <mergeCell ref="N125:N126"/>
    <mergeCell ref="N127:N128"/>
    <mergeCell ref="A115:G121"/>
    <mergeCell ref="H115:N115"/>
    <mergeCell ref="H116:N116"/>
    <mergeCell ref="H117:N117"/>
    <mergeCell ref="H118:N118"/>
    <mergeCell ref="H119:N119"/>
    <mergeCell ref="H120:I121"/>
    <mergeCell ref="J120:J121"/>
    <mergeCell ref="K120:K121"/>
    <mergeCell ref="L121:N121"/>
    <mergeCell ref="A122:G122"/>
    <mergeCell ref="H122:I122"/>
    <mergeCell ref="J123:J124"/>
    <mergeCell ref="K123:K124"/>
    <mergeCell ref="A124:G130"/>
    <mergeCell ref="H124:I124"/>
    <mergeCell ref="J125:J126"/>
    <mergeCell ref="K125:K126"/>
    <mergeCell ref="H126:I126"/>
    <mergeCell ref="J127:J128"/>
    <mergeCell ref="L107:L108"/>
    <mergeCell ref="M107:M108"/>
    <mergeCell ref="N107:N108"/>
    <mergeCell ref="H108:I108"/>
    <mergeCell ref="L111:L112"/>
    <mergeCell ref="M111:M112"/>
    <mergeCell ref="N111:N112"/>
    <mergeCell ref="H112:I112"/>
    <mergeCell ref="J111:J112"/>
    <mergeCell ref="K111:K112"/>
    <mergeCell ref="L109:L110"/>
    <mergeCell ref="M109:M110"/>
    <mergeCell ref="N109:N110"/>
    <mergeCell ref="H110:I110"/>
    <mergeCell ref="J103:J104"/>
    <mergeCell ref="K103:K104"/>
    <mergeCell ref="L103:L104"/>
    <mergeCell ref="M103:M104"/>
    <mergeCell ref="A106:G112"/>
    <mergeCell ref="H106:I106"/>
    <mergeCell ref="J107:J108"/>
    <mergeCell ref="K107:K108"/>
    <mergeCell ref="J109:J110"/>
    <mergeCell ref="K109:K110"/>
    <mergeCell ref="N101:N102"/>
    <mergeCell ref="N97:N98"/>
    <mergeCell ref="N99:N100"/>
    <mergeCell ref="N103:N104"/>
    <mergeCell ref="H104:I104"/>
    <mergeCell ref="J105:J106"/>
    <mergeCell ref="K105:K106"/>
    <mergeCell ref="L105:L106"/>
    <mergeCell ref="M105:M106"/>
    <mergeCell ref="N105:N106"/>
    <mergeCell ref="N95:N96"/>
    <mergeCell ref="H96:I96"/>
    <mergeCell ref="A98:G104"/>
    <mergeCell ref="H98:I98"/>
    <mergeCell ref="J99:J100"/>
    <mergeCell ref="K99:K100"/>
    <mergeCell ref="L99:L100"/>
    <mergeCell ref="M99:M100"/>
    <mergeCell ref="H100:I100"/>
    <mergeCell ref="J101:J102"/>
    <mergeCell ref="H102:I102"/>
    <mergeCell ref="L97:L98"/>
    <mergeCell ref="M97:M98"/>
    <mergeCell ref="L95:L96"/>
    <mergeCell ref="M95:M96"/>
    <mergeCell ref="J97:J98"/>
    <mergeCell ref="K97:K98"/>
    <mergeCell ref="K101:K102"/>
    <mergeCell ref="L101:L102"/>
    <mergeCell ref="M101:M102"/>
    <mergeCell ref="L93:L94"/>
    <mergeCell ref="M93:M94"/>
    <mergeCell ref="N93:N94"/>
    <mergeCell ref="H94:I94"/>
    <mergeCell ref="L91:L92"/>
    <mergeCell ref="M91:M92"/>
    <mergeCell ref="N91:N92"/>
    <mergeCell ref="H92:I92"/>
    <mergeCell ref="A90:G96"/>
    <mergeCell ref="H90:I90"/>
    <mergeCell ref="J91:J92"/>
    <mergeCell ref="K91:K92"/>
    <mergeCell ref="J93:J94"/>
    <mergeCell ref="K93:K94"/>
    <mergeCell ref="J95:J96"/>
    <mergeCell ref="K95:K96"/>
    <mergeCell ref="N87:N88"/>
    <mergeCell ref="H88:I88"/>
    <mergeCell ref="J89:J90"/>
    <mergeCell ref="K89:K90"/>
    <mergeCell ref="L89:L90"/>
    <mergeCell ref="M89:M90"/>
    <mergeCell ref="N89:N90"/>
    <mergeCell ref="J87:J88"/>
    <mergeCell ref="K87:K88"/>
    <mergeCell ref="L87:L88"/>
    <mergeCell ref="A82:G88"/>
    <mergeCell ref="H82:I82"/>
    <mergeCell ref="J83:J84"/>
    <mergeCell ref="K83:K84"/>
    <mergeCell ref="L83:L84"/>
    <mergeCell ref="M83:M84"/>
    <mergeCell ref="H84:I84"/>
    <mergeCell ref="J85:J86"/>
    <mergeCell ref="M87:M88"/>
    <mergeCell ref="K81:K82"/>
    <mergeCell ref="K85:K86"/>
    <mergeCell ref="L85:L86"/>
    <mergeCell ref="M85:M86"/>
    <mergeCell ref="N79:N80"/>
    <mergeCell ref="H80:I80"/>
    <mergeCell ref="N85:N86"/>
    <mergeCell ref="N81:N82"/>
    <mergeCell ref="N83:N84"/>
    <mergeCell ref="L75:L76"/>
    <mergeCell ref="M75:M76"/>
    <mergeCell ref="N75:N76"/>
    <mergeCell ref="H76:I76"/>
    <mergeCell ref="H86:I86"/>
    <mergeCell ref="L81:L82"/>
    <mergeCell ref="M81:M82"/>
    <mergeCell ref="L79:L80"/>
    <mergeCell ref="M79:M80"/>
    <mergeCell ref="J81:J82"/>
    <mergeCell ref="J79:J80"/>
    <mergeCell ref="K79:K80"/>
    <mergeCell ref="L77:L78"/>
    <mergeCell ref="M77:M78"/>
    <mergeCell ref="N77:N78"/>
    <mergeCell ref="H78:I78"/>
    <mergeCell ref="J73:J74"/>
    <mergeCell ref="K73:K74"/>
    <mergeCell ref="L73:L74"/>
    <mergeCell ref="M73:M74"/>
    <mergeCell ref="A74:G80"/>
    <mergeCell ref="H74:I74"/>
    <mergeCell ref="J75:J76"/>
    <mergeCell ref="K75:K76"/>
    <mergeCell ref="J77:J78"/>
    <mergeCell ref="K77:K78"/>
    <mergeCell ref="N69:N70"/>
    <mergeCell ref="N65:N66"/>
    <mergeCell ref="N67:N68"/>
    <mergeCell ref="N71:N72"/>
    <mergeCell ref="M65:M66"/>
    <mergeCell ref="N73:N74"/>
    <mergeCell ref="K69:K70"/>
    <mergeCell ref="L69:L70"/>
    <mergeCell ref="L65:L66"/>
    <mergeCell ref="J69:J70"/>
    <mergeCell ref="M69:M70"/>
    <mergeCell ref="M71:M72"/>
    <mergeCell ref="J71:J72"/>
    <mergeCell ref="K71:K72"/>
    <mergeCell ref="L71:L72"/>
    <mergeCell ref="A64:G64"/>
    <mergeCell ref="H64:I64"/>
    <mergeCell ref="A66:G72"/>
    <mergeCell ref="H66:I66"/>
    <mergeCell ref="H68:I68"/>
    <mergeCell ref="H72:I72"/>
    <mergeCell ref="H70:I70"/>
    <mergeCell ref="H62:I63"/>
    <mergeCell ref="J62:J63"/>
    <mergeCell ref="K62:K63"/>
    <mergeCell ref="L63:N63"/>
    <mergeCell ref="J67:J68"/>
    <mergeCell ref="K67:K68"/>
    <mergeCell ref="L67:L68"/>
    <mergeCell ref="M67:M68"/>
    <mergeCell ref="J65:J66"/>
    <mergeCell ref="K65:K66"/>
    <mergeCell ref="L49:L50"/>
    <mergeCell ref="M49:M50"/>
    <mergeCell ref="N53:N54"/>
    <mergeCell ref="H54:I54"/>
    <mergeCell ref="A57:G63"/>
    <mergeCell ref="H57:N57"/>
    <mergeCell ref="H58:N58"/>
    <mergeCell ref="H59:N59"/>
    <mergeCell ref="H60:N60"/>
    <mergeCell ref="H61:N61"/>
    <mergeCell ref="J51:J52"/>
    <mergeCell ref="K51:K52"/>
    <mergeCell ref="L51:L52"/>
    <mergeCell ref="M51:M52"/>
    <mergeCell ref="N51:N52"/>
    <mergeCell ref="H52:I52"/>
    <mergeCell ref="N47:N48"/>
    <mergeCell ref="J45:J46"/>
    <mergeCell ref="A48:G54"/>
    <mergeCell ref="H48:I48"/>
    <mergeCell ref="J49:J50"/>
    <mergeCell ref="K49:K50"/>
    <mergeCell ref="J53:J54"/>
    <mergeCell ref="K53:K54"/>
    <mergeCell ref="N49:N50"/>
    <mergeCell ref="H50:I50"/>
    <mergeCell ref="N43:N44"/>
    <mergeCell ref="H44:I44"/>
    <mergeCell ref="L53:L54"/>
    <mergeCell ref="M53:M54"/>
    <mergeCell ref="N45:N46"/>
    <mergeCell ref="H46:I46"/>
    <mergeCell ref="J47:J48"/>
    <mergeCell ref="K47:K48"/>
    <mergeCell ref="L47:L48"/>
    <mergeCell ref="M47:M48"/>
    <mergeCell ref="K37:K38"/>
    <mergeCell ref="L37:L38"/>
    <mergeCell ref="K45:K46"/>
    <mergeCell ref="L45:L46"/>
    <mergeCell ref="N41:N42"/>
    <mergeCell ref="H42:I42"/>
    <mergeCell ref="J43:J44"/>
    <mergeCell ref="K43:K44"/>
    <mergeCell ref="L43:L44"/>
    <mergeCell ref="M43:M44"/>
    <mergeCell ref="M45:M46"/>
    <mergeCell ref="A40:G46"/>
    <mergeCell ref="H40:I40"/>
    <mergeCell ref="J41:J42"/>
    <mergeCell ref="K41:K42"/>
    <mergeCell ref="M39:M40"/>
    <mergeCell ref="L41:L42"/>
    <mergeCell ref="M41:M42"/>
    <mergeCell ref="J39:J40"/>
    <mergeCell ref="K39:K40"/>
    <mergeCell ref="N39:N40"/>
    <mergeCell ref="L35:L36"/>
    <mergeCell ref="M35:M36"/>
    <mergeCell ref="N35:N36"/>
    <mergeCell ref="L39:L40"/>
    <mergeCell ref="N33:N34"/>
    <mergeCell ref="M37:M38"/>
    <mergeCell ref="N37:N38"/>
    <mergeCell ref="L33:L34"/>
    <mergeCell ref="M33:M34"/>
    <mergeCell ref="A32:G38"/>
    <mergeCell ref="H32:I32"/>
    <mergeCell ref="J33:J34"/>
    <mergeCell ref="J35:J36"/>
    <mergeCell ref="H38:I38"/>
    <mergeCell ref="J31:J32"/>
    <mergeCell ref="J37:J38"/>
    <mergeCell ref="L31:L32"/>
    <mergeCell ref="M31:M32"/>
    <mergeCell ref="K31:K32"/>
    <mergeCell ref="H34:I34"/>
    <mergeCell ref="H36:I36"/>
    <mergeCell ref="K35:K36"/>
    <mergeCell ref="K29:K30"/>
    <mergeCell ref="K33:K34"/>
    <mergeCell ref="N25:N26"/>
    <mergeCell ref="L27:L28"/>
    <mergeCell ref="M27:M28"/>
    <mergeCell ref="N27:N28"/>
    <mergeCell ref="N31:N32"/>
    <mergeCell ref="L29:L30"/>
    <mergeCell ref="M29:M30"/>
    <mergeCell ref="N29:N30"/>
    <mergeCell ref="N23:N24"/>
    <mergeCell ref="A24:G30"/>
    <mergeCell ref="H24:I24"/>
    <mergeCell ref="J25:J26"/>
    <mergeCell ref="K25:K26"/>
    <mergeCell ref="L25:L26"/>
    <mergeCell ref="M25:M26"/>
    <mergeCell ref="J29:J30"/>
    <mergeCell ref="H26:I26"/>
    <mergeCell ref="J27:J28"/>
    <mergeCell ref="L23:L24"/>
    <mergeCell ref="M21:M22"/>
    <mergeCell ref="L21:L22"/>
    <mergeCell ref="H28:I28"/>
    <mergeCell ref="M23:M24"/>
    <mergeCell ref="K27:K28"/>
    <mergeCell ref="H22:I22"/>
    <mergeCell ref="J23:J24"/>
    <mergeCell ref="K23:K24"/>
    <mergeCell ref="H30:I30"/>
    <mergeCell ref="N17:N18"/>
    <mergeCell ref="H18:I18"/>
    <mergeCell ref="J19:J20"/>
    <mergeCell ref="K19:K20"/>
    <mergeCell ref="L19:L20"/>
    <mergeCell ref="M19:M20"/>
    <mergeCell ref="N19:N20"/>
    <mergeCell ref="H20:I20"/>
    <mergeCell ref="N21:N22"/>
    <mergeCell ref="N15:N16"/>
    <mergeCell ref="A16:G22"/>
    <mergeCell ref="H16:I16"/>
    <mergeCell ref="J17:J18"/>
    <mergeCell ref="K17:K18"/>
    <mergeCell ref="L17:L18"/>
    <mergeCell ref="M17:M18"/>
    <mergeCell ref="J21:J22"/>
    <mergeCell ref="K21:K22"/>
    <mergeCell ref="J15:J16"/>
    <mergeCell ref="K15:K16"/>
    <mergeCell ref="L15:L16"/>
    <mergeCell ref="M15:M16"/>
    <mergeCell ref="A5:N5"/>
    <mergeCell ref="A6:N6"/>
    <mergeCell ref="A7:G13"/>
    <mergeCell ref="H7:N7"/>
    <mergeCell ref="H8:N8"/>
    <mergeCell ref="H9:N9"/>
    <mergeCell ref="H10:N10"/>
    <mergeCell ref="A14:G14"/>
    <mergeCell ref="H14:I14"/>
    <mergeCell ref="H11:N11"/>
    <mergeCell ref="K12:K13"/>
    <mergeCell ref="L13:N13"/>
    <mergeCell ref="H12:I13"/>
    <mergeCell ref="J12:J13"/>
  </mergeCells>
  <printOptions/>
  <pageMargins left="0.75" right="0.75" top="1" bottom="1" header="0.5" footer="0.5"/>
  <pageSetup horizontalDpi="600" verticalDpi="600" orientation="portrait" paperSize="9" scale="93" r:id="rId1"/>
  <rowBreaks count="3" manualBreakCount="3">
    <brk id="55" max="255" man="1"/>
    <brk id="113" max="255" man="1"/>
    <brk id="171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7109375" style="386" customWidth="1"/>
    <col min="2" max="2" width="25.7109375" style="386" customWidth="1"/>
    <col min="3" max="12" width="8.7109375" style="386" customWidth="1"/>
    <col min="13" max="16384" width="9.140625" style="387" customWidth="1"/>
  </cols>
  <sheetData>
    <row r="1" spans="2:12" s="359" customFormat="1" ht="15" customHeight="1"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10" t="s">
        <v>807</v>
      </c>
    </row>
    <row r="2" spans="2:12" s="359" customFormat="1" ht="15" customHeight="1"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10" t="str">
        <f>'1.a sz. melléklet'!F2</f>
        <v>a 3/2014. (V.13.) önkormányzati rendelethez</v>
      </c>
    </row>
    <row r="3" spans="1:12" s="359" customFormat="1" ht="15" customHeigh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3" s="359" customFormat="1" ht="15" customHeight="1">
      <c r="A4" s="609" t="s">
        <v>46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362"/>
    </row>
    <row r="5" spans="1:13" s="359" customFormat="1" ht="15" customHeigh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2"/>
    </row>
    <row r="6" spans="1:13" s="359" customFormat="1" ht="15" customHeight="1" thickBot="1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610" t="s">
        <v>392</v>
      </c>
      <c r="L6" s="610"/>
      <c r="M6" s="362"/>
    </row>
    <row r="7" spans="1:13" s="359" customFormat="1" ht="15" customHeight="1" thickTop="1">
      <c r="A7" s="611" t="s">
        <v>808</v>
      </c>
      <c r="B7" s="613" t="s">
        <v>809</v>
      </c>
      <c r="C7" s="615" t="s">
        <v>810</v>
      </c>
      <c r="D7" s="615"/>
      <c r="E7" s="615"/>
      <c r="F7" s="615" t="s">
        <v>811</v>
      </c>
      <c r="G7" s="615"/>
      <c r="H7" s="615"/>
      <c r="I7" s="615" t="s">
        <v>812</v>
      </c>
      <c r="J7" s="615"/>
      <c r="K7" s="615"/>
      <c r="L7" s="363" t="s">
        <v>312</v>
      </c>
      <c r="M7" s="362"/>
    </row>
    <row r="8" spans="1:13" s="359" customFormat="1" ht="22.5">
      <c r="A8" s="612"/>
      <c r="B8" s="614"/>
      <c r="C8" s="364" t="s">
        <v>813</v>
      </c>
      <c r="D8" s="365" t="s">
        <v>814</v>
      </c>
      <c r="E8" s="364" t="s">
        <v>815</v>
      </c>
      <c r="F8" s="364" t="s">
        <v>816</v>
      </c>
      <c r="G8" s="364" t="s">
        <v>814</v>
      </c>
      <c r="H8" s="364" t="s">
        <v>817</v>
      </c>
      <c r="I8" s="364" t="s">
        <v>816</v>
      </c>
      <c r="J8" s="364" t="s">
        <v>814</v>
      </c>
      <c r="K8" s="364" t="s">
        <v>817</v>
      </c>
      <c r="L8" s="366" t="s">
        <v>818</v>
      </c>
      <c r="M8" s="362"/>
    </row>
    <row r="9" spans="1:13" s="359" customFormat="1" ht="15" customHeight="1" thickBot="1">
      <c r="A9" s="367" t="s">
        <v>819</v>
      </c>
      <c r="B9" s="368" t="s">
        <v>820</v>
      </c>
      <c r="C9" s="368" t="s">
        <v>821</v>
      </c>
      <c r="D9" s="369" t="s">
        <v>822</v>
      </c>
      <c r="E9" s="368" t="s">
        <v>823</v>
      </c>
      <c r="F9" s="368" t="s">
        <v>824</v>
      </c>
      <c r="G9" s="368" t="s">
        <v>825</v>
      </c>
      <c r="H9" s="368" t="s">
        <v>826</v>
      </c>
      <c r="I9" s="368" t="s">
        <v>827</v>
      </c>
      <c r="J9" s="368" t="s">
        <v>828</v>
      </c>
      <c r="K9" s="368" t="s">
        <v>829</v>
      </c>
      <c r="L9" s="370" t="s">
        <v>830</v>
      </c>
      <c r="M9" s="362"/>
    </row>
    <row r="10" spans="1:13" s="359" customFormat="1" ht="15" customHeight="1" thickTop="1">
      <c r="A10" s="371" t="s">
        <v>474</v>
      </c>
      <c r="B10" s="372" t="s">
        <v>305</v>
      </c>
      <c r="C10" s="373" t="s">
        <v>831</v>
      </c>
      <c r="D10" s="374">
        <v>0.3</v>
      </c>
      <c r="E10" s="375">
        <v>117</v>
      </c>
      <c r="F10" s="373"/>
      <c r="G10" s="373"/>
      <c r="H10" s="376"/>
      <c r="I10" s="373"/>
      <c r="J10" s="377"/>
      <c r="K10" s="377"/>
      <c r="L10" s="378">
        <f>E10+H10+K10</f>
        <v>117</v>
      </c>
      <c r="M10" s="362"/>
    </row>
    <row r="11" spans="1:13" s="359" customFormat="1" ht="15" customHeight="1">
      <c r="A11" s="371" t="s">
        <v>476</v>
      </c>
      <c r="B11" s="380" t="s">
        <v>306</v>
      </c>
      <c r="C11" s="381" t="s">
        <v>831</v>
      </c>
      <c r="D11" s="382">
        <v>0.3</v>
      </c>
      <c r="E11" s="383">
        <v>126</v>
      </c>
      <c r="F11" s="373"/>
      <c r="G11" s="373"/>
      <c r="H11" s="376"/>
      <c r="I11" s="373"/>
      <c r="J11" s="377"/>
      <c r="K11" s="377"/>
      <c r="L11" s="378">
        <f>E11+H11+K11</f>
        <v>126</v>
      </c>
      <c r="M11" s="362"/>
    </row>
    <row r="12" spans="1:13" s="359" customFormat="1" ht="15" customHeight="1">
      <c r="A12" s="379" t="s">
        <v>478</v>
      </c>
      <c r="B12" s="380" t="s">
        <v>306</v>
      </c>
      <c r="C12" s="381" t="s">
        <v>831</v>
      </c>
      <c r="D12" s="382">
        <v>0.8</v>
      </c>
      <c r="E12" s="383">
        <v>5075</v>
      </c>
      <c r="F12" s="381"/>
      <c r="G12" s="381"/>
      <c r="H12" s="384"/>
      <c r="I12" s="381"/>
      <c r="J12" s="385"/>
      <c r="K12" s="385"/>
      <c r="L12" s="378">
        <f>E12+H12+K12</f>
        <v>5075</v>
      </c>
      <c r="M12" s="362"/>
    </row>
    <row r="13" spans="1:13" s="359" customFormat="1" ht="15" customHeight="1">
      <c r="A13" s="379" t="s">
        <v>485</v>
      </c>
      <c r="B13" s="380" t="s">
        <v>306</v>
      </c>
      <c r="C13" s="381" t="s">
        <v>831</v>
      </c>
      <c r="D13" s="382">
        <v>1</v>
      </c>
      <c r="E13" s="383">
        <v>224</v>
      </c>
      <c r="F13" s="381"/>
      <c r="G13" s="381"/>
      <c r="H13" s="384"/>
      <c r="I13" s="381"/>
      <c r="J13" s="385"/>
      <c r="K13" s="385"/>
      <c r="L13" s="378">
        <f>E13+H13+K13</f>
        <v>224</v>
      </c>
      <c r="M13" s="411"/>
    </row>
    <row r="14" spans="1:13" s="413" customFormat="1" ht="15" customHeight="1">
      <c r="A14" s="379" t="s">
        <v>36</v>
      </c>
      <c r="B14" s="607" t="s">
        <v>832</v>
      </c>
      <c r="C14" s="381"/>
      <c r="D14" s="381"/>
      <c r="E14" s="383"/>
      <c r="F14" s="381"/>
      <c r="G14" s="381"/>
      <c r="H14" s="384"/>
      <c r="I14" s="381" t="s">
        <v>833</v>
      </c>
      <c r="J14" s="383" t="s">
        <v>834</v>
      </c>
      <c r="K14" s="385">
        <v>66</v>
      </c>
      <c r="L14" s="378">
        <f>K14</f>
        <v>66</v>
      </c>
      <c r="M14" s="412"/>
    </row>
    <row r="15" spans="1:13" s="413" customFormat="1" ht="15" customHeight="1" thickBot="1">
      <c r="A15" s="437" t="s">
        <v>37</v>
      </c>
      <c r="B15" s="608"/>
      <c r="C15" s="438"/>
      <c r="D15" s="438"/>
      <c r="E15" s="439"/>
      <c r="F15" s="438"/>
      <c r="G15" s="438"/>
      <c r="H15" s="440"/>
      <c r="I15" s="438" t="s">
        <v>833</v>
      </c>
      <c r="J15" s="439" t="s">
        <v>835</v>
      </c>
      <c r="K15" s="441">
        <v>77</v>
      </c>
      <c r="L15" s="442">
        <f>K15</f>
        <v>77</v>
      </c>
      <c r="M15" s="412"/>
    </row>
    <row r="16" ht="12.75" thickTop="1"/>
  </sheetData>
  <sheetProtection/>
  <mergeCells count="8">
    <mergeCell ref="B14:B15"/>
    <mergeCell ref="A4:L4"/>
    <mergeCell ref="K6:L6"/>
    <mergeCell ref="A7:A8"/>
    <mergeCell ref="B7:B8"/>
    <mergeCell ref="C7:E7"/>
    <mergeCell ref="F7:H7"/>
    <mergeCell ref="I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5.7109375" style="452" customWidth="1"/>
    <col min="2" max="2" width="13.140625" style="452" customWidth="1"/>
    <col min="3" max="4" width="10.7109375" style="452" customWidth="1"/>
    <col min="5" max="16384" width="9.140625" style="409" customWidth="1"/>
  </cols>
  <sheetData>
    <row r="1" spans="2:4" s="389" customFormat="1" ht="15" customHeight="1">
      <c r="B1" s="450"/>
      <c r="C1" s="450"/>
      <c r="D1" s="451" t="s">
        <v>798</v>
      </c>
    </row>
    <row r="2" spans="1:4" s="389" customFormat="1" ht="15" customHeight="1">
      <c r="A2" s="450"/>
      <c r="B2" s="450"/>
      <c r="C2" s="450"/>
      <c r="D2" s="451" t="str">
        <f>'1.a sz. melléklet'!F2</f>
        <v>a 3/2014. (V.13.) önkormányzati rendelethez</v>
      </c>
    </row>
    <row r="3" spans="1:4" s="389" customFormat="1" ht="15" customHeight="1">
      <c r="A3" s="390"/>
      <c r="B3" s="390"/>
      <c r="C3" s="390"/>
      <c r="D3" s="390"/>
    </row>
    <row r="4" spans="1:4" s="389" customFormat="1" ht="15" customHeight="1">
      <c r="A4" s="616" t="s">
        <v>788</v>
      </c>
      <c r="B4" s="616"/>
      <c r="C4" s="616"/>
      <c r="D4" s="616"/>
    </row>
    <row r="5" spans="1:4" s="389" customFormat="1" ht="15" customHeight="1">
      <c r="A5" s="616" t="s">
        <v>787</v>
      </c>
      <c r="B5" s="616"/>
      <c r="C5" s="616"/>
      <c r="D5" s="616"/>
    </row>
    <row r="6" ht="15" customHeight="1"/>
    <row r="7" spans="1:4" s="389" customFormat="1" ht="15" customHeight="1">
      <c r="A7" s="390" t="s">
        <v>773</v>
      </c>
      <c r="B7" s="390"/>
      <c r="C7" s="390"/>
      <c r="D7" s="390"/>
    </row>
    <row r="8" spans="1:4" s="389" customFormat="1" ht="9" customHeight="1" thickBot="1">
      <c r="A8" s="390"/>
      <c r="B8" s="390"/>
      <c r="C8" s="390"/>
      <c r="D8" s="390"/>
    </row>
    <row r="9" spans="1:2" s="389" customFormat="1" ht="15" customHeight="1" thickBot="1" thickTop="1">
      <c r="A9" s="453" t="s">
        <v>347</v>
      </c>
      <c r="B9" s="454" t="s">
        <v>774</v>
      </c>
    </row>
    <row r="10" spans="1:2" s="389" customFormat="1" ht="15" customHeight="1" thickBot="1" thickTop="1">
      <c r="A10" s="453" t="s">
        <v>775</v>
      </c>
      <c r="B10" s="455">
        <v>0</v>
      </c>
    </row>
    <row r="11" spans="1:2" s="389" customFormat="1" ht="15" customHeight="1" thickBot="1" thickTop="1">
      <c r="A11" s="456" t="s">
        <v>600</v>
      </c>
      <c r="B11" s="457">
        <v>0</v>
      </c>
    </row>
    <row r="12" spans="1:2" s="389" customFormat="1" ht="15" customHeight="1" thickTop="1">
      <c r="A12" s="458"/>
      <c r="B12" s="390"/>
    </row>
    <row r="13" spans="1:2" s="389" customFormat="1" ht="15" customHeight="1">
      <c r="A13" s="390"/>
      <c r="B13" s="390"/>
    </row>
    <row r="14" spans="1:2" s="389" customFormat="1" ht="15" customHeight="1">
      <c r="A14" s="390" t="s">
        <v>776</v>
      </c>
      <c r="B14" s="390"/>
    </row>
    <row r="15" s="389" customFormat="1" ht="8.25" customHeight="1" thickBot="1">
      <c r="B15" s="390"/>
    </row>
    <row r="16" spans="1:2" s="389" customFormat="1" ht="15" customHeight="1" thickBot="1" thickTop="1">
      <c r="A16" s="453" t="s">
        <v>347</v>
      </c>
      <c r="B16" s="455" t="s">
        <v>774</v>
      </c>
    </row>
    <row r="17" spans="1:2" s="389" customFormat="1" ht="15" customHeight="1" thickTop="1">
      <c r="A17" s="459" t="s">
        <v>777</v>
      </c>
      <c r="B17" s="460">
        <v>75040</v>
      </c>
    </row>
    <row r="18" spans="1:2" s="389" customFormat="1" ht="22.5">
      <c r="A18" s="461" t="s">
        <v>778</v>
      </c>
      <c r="B18" s="462"/>
    </row>
    <row r="19" spans="1:2" s="389" customFormat="1" ht="15" customHeight="1">
      <c r="A19" s="461" t="s">
        <v>779</v>
      </c>
      <c r="B19" s="462">
        <v>439</v>
      </c>
    </row>
    <row r="20" spans="1:2" s="389" customFormat="1" ht="15" customHeight="1">
      <c r="A20" s="461" t="s">
        <v>780</v>
      </c>
      <c r="B20" s="462"/>
    </row>
    <row r="21" spans="1:2" s="389" customFormat="1" ht="15" customHeight="1" thickBot="1">
      <c r="A21" s="463" t="s">
        <v>781</v>
      </c>
      <c r="B21" s="464">
        <v>146</v>
      </c>
    </row>
    <row r="22" spans="1:2" s="389" customFormat="1" ht="15" customHeight="1" thickBot="1" thickTop="1">
      <c r="A22" s="456" t="s">
        <v>600</v>
      </c>
      <c r="B22" s="465">
        <f>SUM(B17:B21)</f>
        <v>75625</v>
      </c>
    </row>
    <row r="23" spans="1:2" s="389" customFormat="1" ht="15" customHeight="1" thickTop="1">
      <c r="A23" s="466"/>
      <c r="B23" s="390"/>
    </row>
    <row r="24" spans="1:2" s="389" customFormat="1" ht="15" customHeight="1">
      <c r="A24" s="390" t="s">
        <v>782</v>
      </c>
      <c r="B24" s="390"/>
    </row>
    <row r="25" s="389" customFormat="1" ht="9" customHeight="1" thickBot="1">
      <c r="B25" s="390"/>
    </row>
    <row r="26" spans="1:2" s="389" customFormat="1" ht="15" customHeight="1" thickBot="1" thickTop="1">
      <c r="A26" s="453" t="s">
        <v>347</v>
      </c>
      <c r="B26" s="455" t="s">
        <v>774</v>
      </c>
    </row>
    <row r="27" spans="1:2" s="389" customFormat="1" ht="15" customHeight="1" thickTop="1">
      <c r="A27" s="459" t="s">
        <v>783</v>
      </c>
      <c r="B27" s="460">
        <f>B22*0.5</f>
        <v>37812.5</v>
      </c>
    </row>
    <row r="28" spans="1:2" s="389" customFormat="1" ht="23.25" thickBot="1">
      <c r="A28" s="463" t="s">
        <v>784</v>
      </c>
      <c r="B28" s="464">
        <v>0</v>
      </c>
    </row>
    <row r="29" spans="1:2" s="389" customFormat="1" ht="24" thickBot="1" thickTop="1">
      <c r="A29" s="456" t="s">
        <v>785</v>
      </c>
      <c r="B29" s="465">
        <f>SUM(B27:B28)</f>
        <v>37812.5</v>
      </c>
    </row>
    <row r="30" ht="12.75" thickTop="1"/>
  </sheetData>
  <sheetProtection selectLockedCells="1" selectUnlockedCells="1"/>
  <mergeCells count="2">
    <mergeCell ref="A4:D4"/>
    <mergeCell ref="A5:D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42.7109375" style="10" customWidth="1"/>
    <col min="3" max="5" width="10.7109375" style="10" customWidth="1"/>
    <col min="6" max="6" width="8.7109375" style="10" customWidth="1"/>
    <col min="9" max="9" width="9.140625" style="10" customWidth="1"/>
    <col min="10" max="10" width="20.421875" style="10" customWidth="1"/>
    <col min="11" max="13" width="9.140625" style="10" customWidth="1"/>
  </cols>
  <sheetData>
    <row r="1" spans="1:13" s="37" customFormat="1" ht="15" customHeight="1">
      <c r="A1" s="36"/>
      <c r="B1" s="36"/>
      <c r="C1" s="5"/>
      <c r="D1" s="5"/>
      <c r="E1" s="5"/>
      <c r="F1" s="6" t="s">
        <v>799</v>
      </c>
      <c r="G1" s="36"/>
      <c r="I1" s="36"/>
      <c r="J1" s="36"/>
      <c r="K1" s="36"/>
      <c r="L1" s="36"/>
      <c r="M1" s="36"/>
    </row>
    <row r="2" spans="1:13" s="37" customFormat="1" ht="15" customHeight="1">
      <c r="A2" s="36"/>
      <c r="B2" s="36"/>
      <c r="C2" s="5"/>
      <c r="D2" s="5"/>
      <c r="E2" s="5"/>
      <c r="F2" s="6" t="str">
        <f>'1.a sz. melléklet'!F2</f>
        <v>a 3/2014. (V.13.) önkormányzati rendelethez</v>
      </c>
      <c r="G2" s="36"/>
      <c r="I2" s="36"/>
      <c r="J2" s="36"/>
      <c r="K2" s="36"/>
      <c r="L2" s="36"/>
      <c r="M2" s="36"/>
    </row>
    <row r="3" spans="1:13" s="37" customFormat="1" ht="15" customHeight="1">
      <c r="A3" s="36"/>
      <c r="B3" s="36"/>
      <c r="C3" s="9"/>
      <c r="D3" s="9"/>
      <c r="E3" s="9"/>
      <c r="F3" s="9"/>
      <c r="G3" s="36"/>
      <c r="I3" s="36"/>
      <c r="J3" s="36"/>
      <c r="K3" s="36"/>
      <c r="L3" s="36"/>
      <c r="M3" s="36"/>
    </row>
    <row r="4" spans="1:13" s="37" customFormat="1" ht="15" customHeight="1">
      <c r="A4" s="541" t="s">
        <v>710</v>
      </c>
      <c r="B4" s="541"/>
      <c r="C4" s="541"/>
      <c r="D4" s="541"/>
      <c r="E4" s="541"/>
      <c r="F4" s="541"/>
      <c r="G4" s="36"/>
      <c r="I4" s="36"/>
      <c r="J4" s="36"/>
      <c r="K4" s="36"/>
      <c r="L4" s="36"/>
      <c r="M4" s="36"/>
    </row>
    <row r="5" spans="1:13" s="37" customFormat="1" ht="15" customHeight="1" thickBot="1">
      <c r="A5" s="36"/>
      <c r="B5" s="36"/>
      <c r="C5" s="12"/>
      <c r="D5" s="12"/>
      <c r="E5" s="12"/>
      <c r="F5" s="6" t="s">
        <v>392</v>
      </c>
      <c r="G5" s="36"/>
      <c r="I5" s="36"/>
      <c r="J5" s="36"/>
      <c r="K5" s="36"/>
      <c r="L5" s="36"/>
      <c r="M5" s="36"/>
    </row>
    <row r="6" spans="1:13" s="37" customFormat="1" ht="23.25" thickTop="1">
      <c r="A6" s="54" t="s">
        <v>427</v>
      </c>
      <c r="B6" s="55" t="s">
        <v>347</v>
      </c>
      <c r="C6" s="55" t="s">
        <v>370</v>
      </c>
      <c r="D6" s="55" t="s">
        <v>371</v>
      </c>
      <c r="E6" s="55" t="s">
        <v>372</v>
      </c>
      <c r="F6" s="56" t="s">
        <v>416</v>
      </c>
      <c r="I6" s="36"/>
      <c r="J6" s="36"/>
      <c r="K6" s="36"/>
      <c r="L6" s="36"/>
      <c r="M6" s="36"/>
    </row>
    <row r="7" spans="1:13" s="37" customFormat="1" ht="15" customHeight="1" thickBot="1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4">
        <v>6</v>
      </c>
      <c r="I7" s="36"/>
      <c r="J7" s="36"/>
      <c r="K7" s="36"/>
      <c r="L7" s="36"/>
      <c r="M7" s="36"/>
    </row>
    <row r="8" spans="1:13" s="1" customFormat="1" ht="15" customHeight="1" thickTop="1">
      <c r="A8" s="68" t="s">
        <v>315</v>
      </c>
      <c r="B8" s="69" t="s">
        <v>137</v>
      </c>
      <c r="C8" s="105">
        <v>7696</v>
      </c>
      <c r="D8" s="105">
        <v>7854</v>
      </c>
      <c r="E8" s="105">
        <v>7852</v>
      </c>
      <c r="F8" s="71">
        <f>E8/D8</f>
        <v>0.9997453526865292</v>
      </c>
      <c r="I8" s="279"/>
      <c r="J8" s="280"/>
      <c r="K8" s="35"/>
      <c r="L8" s="35"/>
      <c r="M8" s="35"/>
    </row>
    <row r="9" spans="1:13" s="1" customFormat="1" ht="15" customHeight="1">
      <c r="A9" s="44" t="s">
        <v>316</v>
      </c>
      <c r="B9" s="45" t="s">
        <v>52</v>
      </c>
      <c r="C9" s="46">
        <v>2088</v>
      </c>
      <c r="D9" s="46">
        <v>2088</v>
      </c>
      <c r="E9" s="46">
        <v>2009</v>
      </c>
      <c r="F9" s="47">
        <f>E9/D9</f>
        <v>0.9621647509578544</v>
      </c>
      <c r="I9" s="279"/>
      <c r="J9" s="280"/>
      <c r="K9" s="35"/>
      <c r="L9" s="35"/>
      <c r="M9" s="35"/>
    </row>
    <row r="10" spans="1:13" s="1" customFormat="1" ht="15" customHeight="1">
      <c r="A10" s="44" t="s">
        <v>317</v>
      </c>
      <c r="B10" s="45" t="s">
        <v>138</v>
      </c>
      <c r="C10" s="46">
        <v>8134</v>
      </c>
      <c r="D10" s="46">
        <v>7976</v>
      </c>
      <c r="E10" s="46">
        <v>4666</v>
      </c>
      <c r="F10" s="47">
        <f>E10/D10</f>
        <v>0.5850050150451354</v>
      </c>
      <c r="I10" s="279"/>
      <c r="J10" s="280"/>
      <c r="K10" s="35"/>
      <c r="L10" s="35"/>
      <c r="M10" s="35"/>
    </row>
    <row r="11" spans="1:13" s="1" customFormat="1" ht="15" customHeight="1">
      <c r="A11" s="44" t="s">
        <v>318</v>
      </c>
      <c r="B11" s="45" t="s">
        <v>418</v>
      </c>
      <c r="C11" s="46">
        <v>0</v>
      </c>
      <c r="D11" s="46">
        <v>0</v>
      </c>
      <c r="E11" s="46">
        <v>0</v>
      </c>
      <c r="F11" s="47"/>
      <c r="I11" s="279"/>
      <c r="J11" s="280"/>
      <c r="K11" s="35"/>
      <c r="L11" s="35"/>
      <c r="M11" s="35"/>
    </row>
    <row r="12" spans="1:13" s="1" customFormat="1" ht="22.5">
      <c r="A12" s="44" t="s">
        <v>319</v>
      </c>
      <c r="B12" s="45" t="s">
        <v>417</v>
      </c>
      <c r="C12" s="46">
        <v>0</v>
      </c>
      <c r="D12" s="46">
        <v>0</v>
      </c>
      <c r="E12" s="46">
        <v>0</v>
      </c>
      <c r="F12" s="47"/>
      <c r="H12" s="75"/>
      <c r="I12" s="279"/>
      <c r="J12" s="280"/>
      <c r="K12" s="35"/>
      <c r="L12" s="35"/>
      <c r="M12" s="35"/>
    </row>
    <row r="13" spans="1:13" s="1" customFormat="1" ht="15" customHeight="1">
      <c r="A13" s="44" t="s">
        <v>320</v>
      </c>
      <c r="B13" s="45" t="s">
        <v>140</v>
      </c>
      <c r="C13" s="46">
        <v>0</v>
      </c>
      <c r="D13" s="46">
        <v>0</v>
      </c>
      <c r="E13" s="46">
        <v>0</v>
      </c>
      <c r="F13" s="47"/>
      <c r="I13" s="279"/>
      <c r="J13" s="280"/>
      <c r="K13" s="35"/>
      <c r="L13" s="35"/>
      <c r="M13" s="35"/>
    </row>
    <row r="14" spans="1:13" s="1" customFormat="1" ht="15" customHeight="1">
      <c r="A14" s="44" t="s">
        <v>321</v>
      </c>
      <c r="B14" s="45" t="s">
        <v>53</v>
      </c>
      <c r="C14" s="46">
        <v>0</v>
      </c>
      <c r="D14" s="46">
        <v>0</v>
      </c>
      <c r="E14" s="46">
        <v>0</v>
      </c>
      <c r="F14" s="47"/>
      <c r="I14" s="279"/>
      <c r="J14" s="280"/>
      <c r="K14" s="35"/>
      <c r="L14" s="35"/>
      <c r="M14" s="35"/>
    </row>
    <row r="15" spans="1:13" s="1" customFormat="1" ht="15" customHeight="1">
      <c r="A15" s="44" t="s">
        <v>322</v>
      </c>
      <c r="B15" s="45" t="s">
        <v>54</v>
      </c>
      <c r="C15" s="46">
        <v>0</v>
      </c>
      <c r="D15" s="46">
        <v>0</v>
      </c>
      <c r="E15" s="46">
        <v>0</v>
      </c>
      <c r="F15" s="47"/>
      <c r="I15" s="279"/>
      <c r="J15" s="280"/>
      <c r="K15" s="35"/>
      <c r="L15" s="35"/>
      <c r="M15" s="35"/>
    </row>
    <row r="16" spans="1:13" s="1" customFormat="1" ht="22.5">
      <c r="A16" s="44" t="s">
        <v>323</v>
      </c>
      <c r="B16" s="45" t="s">
        <v>419</v>
      </c>
      <c r="C16" s="46">
        <v>0</v>
      </c>
      <c r="D16" s="46">
        <v>0</v>
      </c>
      <c r="E16" s="46">
        <v>0</v>
      </c>
      <c r="F16" s="47"/>
      <c r="I16" s="279"/>
      <c r="J16" s="280"/>
      <c r="K16" s="35"/>
      <c r="L16" s="35"/>
      <c r="M16" s="35"/>
    </row>
    <row r="17" spans="1:13" s="1" customFormat="1" ht="22.5">
      <c r="A17" s="44" t="s">
        <v>324</v>
      </c>
      <c r="B17" s="45" t="s">
        <v>420</v>
      </c>
      <c r="C17" s="46">
        <v>0</v>
      </c>
      <c r="D17" s="46">
        <v>0</v>
      </c>
      <c r="E17" s="46">
        <v>0</v>
      </c>
      <c r="F17" s="47"/>
      <c r="I17" s="279"/>
      <c r="J17" s="280"/>
      <c r="K17" s="35"/>
      <c r="L17" s="35"/>
      <c r="M17" s="35"/>
    </row>
    <row r="18" spans="1:13" s="1" customFormat="1" ht="15" customHeight="1">
      <c r="A18" s="44" t="s">
        <v>349</v>
      </c>
      <c r="B18" s="45" t="s">
        <v>55</v>
      </c>
      <c r="C18" s="46">
        <v>0</v>
      </c>
      <c r="D18" s="46">
        <v>0</v>
      </c>
      <c r="E18" s="46">
        <v>0</v>
      </c>
      <c r="F18" s="47"/>
      <c r="I18" s="279"/>
      <c r="J18" s="280"/>
      <c r="K18" s="35"/>
      <c r="L18" s="35"/>
      <c r="M18" s="35"/>
    </row>
    <row r="19" spans="1:13" s="1" customFormat="1" ht="15" customHeight="1">
      <c r="A19" s="44" t="s">
        <v>325</v>
      </c>
      <c r="B19" s="45" t="s">
        <v>56</v>
      </c>
      <c r="C19" s="46">
        <v>0</v>
      </c>
      <c r="D19" s="46">
        <v>0</v>
      </c>
      <c r="E19" s="46">
        <v>0</v>
      </c>
      <c r="F19" s="47"/>
      <c r="I19" s="279"/>
      <c r="J19" s="280"/>
      <c r="K19" s="35"/>
      <c r="L19" s="35"/>
      <c r="M19" s="35"/>
    </row>
    <row r="20" spans="1:13" s="1" customFormat="1" ht="24">
      <c r="A20" s="61" t="s">
        <v>350</v>
      </c>
      <c r="B20" s="62" t="s">
        <v>57</v>
      </c>
      <c r="C20" s="63">
        <f>SUM(C8:C19)</f>
        <v>17918</v>
      </c>
      <c r="D20" s="63">
        <f>SUM(D8:D19)</f>
        <v>17918</v>
      </c>
      <c r="E20" s="63">
        <f>SUM(E8:E19)</f>
        <v>14527</v>
      </c>
      <c r="F20" s="64">
        <f>E20/D20</f>
        <v>0.8107489675186963</v>
      </c>
      <c r="H20" s="75"/>
      <c r="I20" s="279"/>
      <c r="J20" s="280"/>
      <c r="K20" s="35"/>
      <c r="L20" s="35"/>
      <c r="M20" s="35"/>
    </row>
    <row r="21" spans="1:13" s="1" customFormat="1" ht="15" customHeight="1">
      <c r="A21" s="44" t="s">
        <v>351</v>
      </c>
      <c r="B21" s="45" t="s">
        <v>58</v>
      </c>
      <c r="C21" s="46">
        <v>0</v>
      </c>
      <c r="D21" s="46">
        <v>0</v>
      </c>
      <c r="E21" s="46">
        <v>0</v>
      </c>
      <c r="F21" s="47"/>
      <c r="I21" s="279"/>
      <c r="J21" s="280"/>
      <c r="K21" s="35"/>
      <c r="L21" s="35"/>
      <c r="M21" s="35"/>
    </row>
    <row r="22" spans="1:13" s="1" customFormat="1" ht="15" customHeight="1">
      <c r="A22" s="44" t="s">
        <v>352</v>
      </c>
      <c r="B22" s="45" t="s">
        <v>59</v>
      </c>
      <c r="C22" s="46">
        <v>0</v>
      </c>
      <c r="D22" s="46">
        <v>0</v>
      </c>
      <c r="E22" s="46">
        <v>0</v>
      </c>
      <c r="F22" s="47"/>
      <c r="I22" s="279"/>
      <c r="J22" s="280"/>
      <c r="K22" s="35"/>
      <c r="L22" s="35"/>
      <c r="M22" s="35"/>
    </row>
    <row r="23" spans="1:13" s="1" customFormat="1" ht="15" customHeight="1">
      <c r="A23" s="44" t="s">
        <v>326</v>
      </c>
      <c r="B23" s="45" t="s">
        <v>60</v>
      </c>
      <c r="C23" s="46">
        <v>0</v>
      </c>
      <c r="D23" s="46">
        <v>0</v>
      </c>
      <c r="E23" s="46">
        <v>0</v>
      </c>
      <c r="F23" s="47"/>
      <c r="I23" s="279"/>
      <c r="J23" s="280"/>
      <c r="K23" s="35"/>
      <c r="L23" s="35"/>
      <c r="M23" s="35"/>
    </row>
    <row r="24" spans="1:13" s="1" customFormat="1" ht="15" customHeight="1">
      <c r="A24" s="44" t="s">
        <v>353</v>
      </c>
      <c r="B24" s="45" t="s">
        <v>61</v>
      </c>
      <c r="C24" s="46">
        <v>0</v>
      </c>
      <c r="D24" s="46">
        <v>0</v>
      </c>
      <c r="E24" s="46">
        <v>0</v>
      </c>
      <c r="F24" s="47"/>
      <c r="I24" s="279"/>
      <c r="J24" s="280"/>
      <c r="K24" s="35"/>
      <c r="L24" s="35"/>
      <c r="M24" s="35"/>
    </row>
    <row r="25" spans="1:13" s="1" customFormat="1" ht="15" customHeight="1">
      <c r="A25" s="44" t="s">
        <v>354</v>
      </c>
      <c r="B25" s="45" t="s">
        <v>62</v>
      </c>
      <c r="C25" s="46">
        <v>0</v>
      </c>
      <c r="D25" s="46">
        <v>0</v>
      </c>
      <c r="E25" s="46">
        <v>0</v>
      </c>
      <c r="F25" s="47"/>
      <c r="I25" s="279"/>
      <c r="J25" s="280"/>
      <c r="K25" s="35"/>
      <c r="L25" s="35"/>
      <c r="M25" s="35"/>
    </row>
    <row r="26" spans="1:13" s="1" customFormat="1" ht="15" customHeight="1">
      <c r="A26" s="44" t="s">
        <v>314</v>
      </c>
      <c r="B26" s="45" t="s">
        <v>63</v>
      </c>
      <c r="C26" s="46">
        <v>0</v>
      </c>
      <c r="D26" s="46">
        <v>0</v>
      </c>
      <c r="E26" s="46">
        <v>0</v>
      </c>
      <c r="F26" s="47"/>
      <c r="I26" s="279"/>
      <c r="J26" s="280"/>
      <c r="K26" s="35"/>
      <c r="L26" s="35"/>
      <c r="M26" s="35"/>
    </row>
    <row r="27" spans="1:13" s="1" customFormat="1" ht="24">
      <c r="A27" s="61" t="s">
        <v>355</v>
      </c>
      <c r="B27" s="62" t="s">
        <v>64</v>
      </c>
      <c r="C27" s="63">
        <v>0</v>
      </c>
      <c r="D27" s="63">
        <v>0</v>
      </c>
      <c r="E27" s="63">
        <v>0</v>
      </c>
      <c r="F27" s="64"/>
      <c r="I27" s="279"/>
      <c r="J27" s="280"/>
      <c r="K27" s="35"/>
      <c r="L27" s="35"/>
      <c r="M27" s="35"/>
    </row>
    <row r="28" spans="1:13" s="1" customFormat="1" ht="18" customHeight="1">
      <c r="A28" s="57" t="s">
        <v>327</v>
      </c>
      <c r="B28" s="58" t="s">
        <v>65</v>
      </c>
      <c r="C28" s="59">
        <f>C20+C27</f>
        <v>17918</v>
      </c>
      <c r="D28" s="59">
        <f>D20+D27</f>
        <v>17918</v>
      </c>
      <c r="E28" s="59">
        <f>E20+E27</f>
        <v>14527</v>
      </c>
      <c r="F28" s="60">
        <f>E28/D28</f>
        <v>0.8107489675186963</v>
      </c>
      <c r="I28" s="279"/>
      <c r="J28" s="280"/>
      <c r="K28" s="35"/>
      <c r="L28" s="35"/>
      <c r="M28" s="35"/>
    </row>
    <row r="29" spans="1:13" s="1" customFormat="1" ht="15" customHeight="1">
      <c r="A29" s="44" t="s">
        <v>328</v>
      </c>
      <c r="B29" s="45" t="s">
        <v>66</v>
      </c>
      <c r="C29" s="46">
        <v>0</v>
      </c>
      <c r="D29" s="46">
        <v>0</v>
      </c>
      <c r="E29" s="46">
        <v>0</v>
      </c>
      <c r="F29" s="47"/>
      <c r="I29" s="279"/>
      <c r="J29" s="280"/>
      <c r="K29" s="35"/>
      <c r="L29" s="35"/>
      <c r="M29" s="35"/>
    </row>
    <row r="30" spans="1:13" s="1" customFormat="1" ht="15" customHeight="1">
      <c r="A30" s="44" t="s">
        <v>329</v>
      </c>
      <c r="B30" s="45" t="s">
        <v>67</v>
      </c>
      <c r="C30" s="46">
        <v>0</v>
      </c>
      <c r="D30" s="46">
        <v>0</v>
      </c>
      <c r="E30" s="46">
        <f>0-28</f>
        <v>-28</v>
      </c>
      <c r="F30" s="47"/>
      <c r="I30" s="279"/>
      <c r="J30" s="280"/>
      <c r="K30" s="35"/>
      <c r="L30" s="35"/>
      <c r="M30" s="35"/>
    </row>
    <row r="31" spans="1:13" s="1" customFormat="1" ht="18" customHeight="1">
      <c r="A31" s="57" t="s">
        <v>330</v>
      </c>
      <c r="B31" s="58" t="s">
        <v>68</v>
      </c>
      <c r="C31" s="59">
        <f>SUM(C28:C30)</f>
        <v>17918</v>
      </c>
      <c r="D31" s="59">
        <f>SUM(D28:D30)</f>
        <v>17918</v>
      </c>
      <c r="E31" s="59">
        <f>SUM(E28:E30)</f>
        <v>14499</v>
      </c>
      <c r="F31" s="60">
        <f>E31/D31</f>
        <v>0.8091862931130707</v>
      </c>
      <c r="I31" s="279"/>
      <c r="J31" s="280"/>
      <c r="K31" s="35"/>
      <c r="L31" s="35"/>
      <c r="M31" s="35"/>
    </row>
    <row r="32" spans="1:13" s="1" customFormat="1" ht="15" customHeight="1">
      <c r="A32" s="44" t="s">
        <v>356</v>
      </c>
      <c r="B32" s="45" t="s">
        <v>69</v>
      </c>
      <c r="C32" s="46">
        <v>1850</v>
      </c>
      <c r="D32" s="46">
        <v>1850</v>
      </c>
      <c r="E32" s="46">
        <v>1864</v>
      </c>
      <c r="F32" s="47">
        <f>E32/D32</f>
        <v>1.0075675675675675</v>
      </c>
      <c r="I32" s="9"/>
      <c r="J32" s="9"/>
      <c r="K32" s="9"/>
      <c r="L32" s="9"/>
      <c r="M32" s="9"/>
    </row>
    <row r="33" spans="1:13" s="1" customFormat="1" ht="15" customHeight="1">
      <c r="A33" s="44" t="s">
        <v>357</v>
      </c>
      <c r="B33" s="45" t="s">
        <v>421</v>
      </c>
      <c r="C33" s="46">
        <v>0</v>
      </c>
      <c r="D33" s="46">
        <v>0</v>
      </c>
      <c r="E33" s="46">
        <v>0</v>
      </c>
      <c r="F33" s="47"/>
      <c r="I33" s="9"/>
      <c r="J33" s="9"/>
      <c r="K33" s="9"/>
      <c r="L33" s="9"/>
      <c r="M33" s="9"/>
    </row>
    <row r="34" spans="1:13" s="1" customFormat="1" ht="22.5">
      <c r="A34" s="44" t="s">
        <v>341</v>
      </c>
      <c r="B34" s="45" t="s">
        <v>422</v>
      </c>
      <c r="C34" s="46">
        <v>0</v>
      </c>
      <c r="D34" s="46">
        <v>0</v>
      </c>
      <c r="E34" s="46">
        <v>0</v>
      </c>
      <c r="F34" s="47"/>
      <c r="I34" s="9"/>
      <c r="J34" s="9"/>
      <c r="K34" s="9"/>
      <c r="L34" s="9"/>
      <c r="M34" s="9"/>
    </row>
    <row r="35" spans="1:13" s="1" customFormat="1" ht="15" customHeight="1">
      <c r="A35" s="44" t="s">
        <v>358</v>
      </c>
      <c r="B35" s="45" t="s">
        <v>70</v>
      </c>
      <c r="C35" s="46">
        <v>0</v>
      </c>
      <c r="D35" s="46">
        <v>0</v>
      </c>
      <c r="E35" s="46">
        <v>0</v>
      </c>
      <c r="F35" s="47"/>
      <c r="I35" s="9"/>
      <c r="J35" s="9"/>
      <c r="K35" s="9"/>
      <c r="L35" s="9"/>
      <c r="M35" s="9"/>
    </row>
    <row r="36" spans="1:13" s="1" customFormat="1" ht="15" customHeight="1">
      <c r="A36" s="44" t="s">
        <v>331</v>
      </c>
      <c r="B36" s="45" t="s">
        <v>423</v>
      </c>
      <c r="C36" s="46">
        <v>0</v>
      </c>
      <c r="D36" s="46">
        <v>0</v>
      </c>
      <c r="E36" s="46">
        <v>0</v>
      </c>
      <c r="F36" s="47"/>
      <c r="I36" s="9"/>
      <c r="J36" s="9"/>
      <c r="K36" s="9"/>
      <c r="L36" s="9"/>
      <c r="M36" s="9"/>
    </row>
    <row r="37" spans="1:13" s="1" customFormat="1" ht="22.5">
      <c r="A37" s="44" t="s">
        <v>342</v>
      </c>
      <c r="B37" s="45" t="s">
        <v>424</v>
      </c>
      <c r="C37" s="46">
        <v>0</v>
      </c>
      <c r="D37" s="46">
        <v>0</v>
      </c>
      <c r="E37" s="46">
        <v>0</v>
      </c>
      <c r="F37" s="47"/>
      <c r="I37" s="9"/>
      <c r="J37" s="9"/>
      <c r="K37" s="9"/>
      <c r="L37" s="9"/>
      <c r="M37" s="9"/>
    </row>
    <row r="38" spans="1:13" s="1" customFormat="1" ht="23.25" thickBot="1">
      <c r="A38" s="229" t="s">
        <v>359</v>
      </c>
      <c r="B38" s="230" t="s">
        <v>425</v>
      </c>
      <c r="C38" s="231">
        <v>0</v>
      </c>
      <c r="D38" s="231">
        <v>0</v>
      </c>
      <c r="E38" s="231">
        <v>0</v>
      </c>
      <c r="F38" s="476"/>
      <c r="I38" s="9"/>
      <c r="J38" s="9"/>
      <c r="K38" s="9"/>
      <c r="L38" s="9"/>
      <c r="M38" s="9"/>
    </row>
    <row r="39" spans="1:13" s="1" customFormat="1" ht="13.5" thickTop="1">
      <c r="A39" s="335"/>
      <c r="B39" s="473"/>
      <c r="C39" s="474"/>
      <c r="D39" s="474"/>
      <c r="E39" s="474"/>
      <c r="F39" s="475"/>
      <c r="I39" s="9"/>
      <c r="J39" s="9"/>
      <c r="K39" s="9"/>
      <c r="L39" s="9"/>
      <c r="M39" s="9"/>
    </row>
    <row r="40" spans="1:13" s="1" customFormat="1" ht="13.5" thickBot="1">
      <c r="A40" s="470"/>
      <c r="B40" s="471"/>
      <c r="C40" s="472"/>
      <c r="D40" s="472"/>
      <c r="E40" s="472"/>
      <c r="F40" s="433" t="s">
        <v>392</v>
      </c>
      <c r="I40" s="9"/>
      <c r="J40" s="9"/>
      <c r="K40" s="9"/>
      <c r="L40" s="9"/>
      <c r="M40" s="9"/>
    </row>
    <row r="41" spans="1:13" s="1" customFormat="1" ht="23.25" thickTop="1">
      <c r="A41" s="232" t="s">
        <v>427</v>
      </c>
      <c r="B41" s="222" t="s">
        <v>347</v>
      </c>
      <c r="C41" s="222" t="s">
        <v>370</v>
      </c>
      <c r="D41" s="222" t="s">
        <v>371</v>
      </c>
      <c r="E41" s="222" t="s">
        <v>372</v>
      </c>
      <c r="F41" s="233" t="s">
        <v>416</v>
      </c>
      <c r="I41" s="9"/>
      <c r="J41" s="9"/>
      <c r="K41" s="9"/>
      <c r="L41" s="9"/>
      <c r="M41" s="9"/>
    </row>
    <row r="42" spans="1:13" s="1" customFormat="1" ht="13.5" thickBot="1">
      <c r="A42" s="72">
        <v>1</v>
      </c>
      <c r="B42" s="73">
        <v>2</v>
      </c>
      <c r="C42" s="73">
        <v>3</v>
      </c>
      <c r="D42" s="73">
        <v>4</v>
      </c>
      <c r="E42" s="73">
        <v>5</v>
      </c>
      <c r="F42" s="74">
        <v>6</v>
      </c>
      <c r="I42" s="9"/>
      <c r="J42" s="9"/>
      <c r="K42" s="9"/>
      <c r="L42" s="9"/>
      <c r="M42" s="9"/>
    </row>
    <row r="43" spans="1:13" s="1" customFormat="1" ht="15" customHeight="1" thickTop="1">
      <c r="A43" s="44" t="s">
        <v>343</v>
      </c>
      <c r="B43" s="45" t="s">
        <v>71</v>
      </c>
      <c r="C43" s="46">
        <v>14677</v>
      </c>
      <c r="D43" s="46">
        <v>14677</v>
      </c>
      <c r="E43" s="46">
        <v>14677</v>
      </c>
      <c r="F43" s="47">
        <f>E43/D43</f>
        <v>1</v>
      </c>
      <c r="I43" s="9"/>
      <c r="J43" s="9"/>
      <c r="K43" s="9"/>
      <c r="L43" s="9"/>
      <c r="M43" s="9"/>
    </row>
    <row r="44" spans="1:13" s="1" customFormat="1" ht="15" customHeight="1">
      <c r="A44" s="44" t="s">
        <v>332</v>
      </c>
      <c r="B44" s="45" t="s">
        <v>72</v>
      </c>
      <c r="C44" s="46">
        <v>0</v>
      </c>
      <c r="D44" s="46">
        <v>0</v>
      </c>
      <c r="E44" s="46">
        <v>0</v>
      </c>
      <c r="F44" s="47"/>
      <c r="I44" s="9"/>
      <c r="J44" s="9"/>
      <c r="K44" s="9"/>
      <c r="L44" s="9"/>
      <c r="M44" s="9"/>
    </row>
    <row r="45" spans="1:13" s="1" customFormat="1" ht="15" customHeight="1">
      <c r="A45" s="44" t="s">
        <v>334</v>
      </c>
      <c r="B45" s="45" t="s">
        <v>73</v>
      </c>
      <c r="C45" s="46">
        <v>0</v>
      </c>
      <c r="D45" s="46">
        <v>0</v>
      </c>
      <c r="E45" s="46">
        <v>0</v>
      </c>
      <c r="F45" s="47"/>
      <c r="I45" s="9"/>
      <c r="J45" s="9"/>
      <c r="K45" s="9"/>
      <c r="L45" s="9"/>
      <c r="M45" s="9"/>
    </row>
    <row r="46" spans="1:13" s="1" customFormat="1" ht="15" customHeight="1">
      <c r="A46" s="44" t="s">
        <v>360</v>
      </c>
      <c r="B46" s="45" t="s">
        <v>74</v>
      </c>
      <c r="C46" s="46">
        <v>0</v>
      </c>
      <c r="D46" s="46">
        <v>0</v>
      </c>
      <c r="E46" s="46">
        <v>0</v>
      </c>
      <c r="F46" s="47"/>
      <c r="I46" s="9"/>
      <c r="J46" s="9"/>
      <c r="K46" s="9"/>
      <c r="L46" s="9"/>
      <c r="M46" s="9"/>
    </row>
    <row r="47" spans="1:13" s="1" customFormat="1" ht="24">
      <c r="A47" s="61" t="s">
        <v>335</v>
      </c>
      <c r="B47" s="62" t="s">
        <v>426</v>
      </c>
      <c r="C47" s="63">
        <f>C32+C33+C34+C35+C37+C38+C43</f>
        <v>16527</v>
      </c>
      <c r="D47" s="63">
        <f>D32+D33+D34+D35+D37+D38+D43</f>
        <v>16527</v>
      </c>
      <c r="E47" s="63">
        <f>E32+E33+E34+E35+E37+E38+E43</f>
        <v>16541</v>
      </c>
      <c r="F47" s="64">
        <f>E47/D47</f>
        <v>1.000847098686997</v>
      </c>
      <c r="I47" s="9"/>
      <c r="J47" s="9"/>
      <c r="K47" s="9"/>
      <c r="L47" s="9"/>
      <c r="M47" s="9"/>
    </row>
    <row r="48" spans="1:13" s="1" customFormat="1" ht="15" customHeight="1">
      <c r="A48" s="44" t="s">
        <v>361</v>
      </c>
      <c r="B48" s="45" t="s">
        <v>75</v>
      </c>
      <c r="C48" s="46">
        <v>0</v>
      </c>
      <c r="D48" s="46">
        <v>0</v>
      </c>
      <c r="E48" s="46">
        <v>0</v>
      </c>
      <c r="F48" s="47"/>
      <c r="I48" s="9"/>
      <c r="J48" s="9"/>
      <c r="K48" s="9"/>
      <c r="L48" s="9"/>
      <c r="M48" s="9"/>
    </row>
    <row r="49" spans="1:13" s="1" customFormat="1" ht="15" customHeight="1">
      <c r="A49" s="44" t="s">
        <v>336</v>
      </c>
      <c r="B49" s="45" t="s">
        <v>76</v>
      </c>
      <c r="C49" s="46">
        <v>0</v>
      </c>
      <c r="D49" s="46">
        <v>0</v>
      </c>
      <c r="E49" s="46">
        <v>0</v>
      </c>
      <c r="F49" s="47"/>
      <c r="I49" s="9"/>
      <c r="J49" s="9"/>
      <c r="K49" s="9"/>
      <c r="L49" s="9"/>
      <c r="M49" s="9"/>
    </row>
    <row r="50" spans="1:13" s="1" customFormat="1" ht="15" customHeight="1">
      <c r="A50" s="44" t="s">
        <v>344</v>
      </c>
      <c r="B50" s="45" t="s">
        <v>77</v>
      </c>
      <c r="C50" s="46">
        <v>0</v>
      </c>
      <c r="D50" s="46">
        <v>0</v>
      </c>
      <c r="E50" s="46">
        <v>0</v>
      </c>
      <c r="F50" s="47"/>
      <c r="I50" s="9"/>
      <c r="J50" s="9"/>
      <c r="K50" s="9"/>
      <c r="L50" s="9"/>
      <c r="M50" s="9"/>
    </row>
    <row r="51" spans="1:13" s="1" customFormat="1" ht="15" customHeight="1">
      <c r="A51" s="44" t="s">
        <v>362</v>
      </c>
      <c r="B51" s="45" t="s">
        <v>78</v>
      </c>
      <c r="C51" s="46">
        <v>0</v>
      </c>
      <c r="D51" s="46">
        <v>0</v>
      </c>
      <c r="E51" s="46">
        <v>0</v>
      </c>
      <c r="F51" s="47"/>
      <c r="I51" s="9"/>
      <c r="J51" s="9"/>
      <c r="K51" s="9"/>
      <c r="L51" s="9"/>
      <c r="M51" s="9"/>
    </row>
    <row r="52" spans="1:13" s="1" customFormat="1" ht="15" customHeight="1">
      <c r="A52" s="44" t="s">
        <v>363</v>
      </c>
      <c r="B52" s="45" t="s">
        <v>79</v>
      </c>
      <c r="C52" s="46">
        <v>0</v>
      </c>
      <c r="D52" s="46">
        <v>0</v>
      </c>
      <c r="E52" s="46">
        <v>0</v>
      </c>
      <c r="F52" s="47"/>
      <c r="I52" s="9"/>
      <c r="J52" s="9"/>
      <c r="K52" s="9"/>
      <c r="L52" s="9"/>
      <c r="M52" s="9"/>
    </row>
    <row r="53" spans="1:13" s="1" customFormat="1" ht="24">
      <c r="A53" s="61" t="s">
        <v>364</v>
      </c>
      <c r="B53" s="62" t="s">
        <v>80</v>
      </c>
      <c r="C53" s="63">
        <v>0</v>
      </c>
      <c r="D53" s="63">
        <v>0</v>
      </c>
      <c r="E53" s="63">
        <v>0</v>
      </c>
      <c r="F53" s="64"/>
      <c r="I53" s="9"/>
      <c r="J53" s="9"/>
      <c r="K53" s="9"/>
      <c r="L53" s="9"/>
      <c r="M53" s="9"/>
    </row>
    <row r="54" spans="1:13" s="1" customFormat="1" ht="18" customHeight="1">
      <c r="A54" s="57" t="s">
        <v>365</v>
      </c>
      <c r="B54" s="58" t="s">
        <v>81</v>
      </c>
      <c r="C54" s="59">
        <f>C47+C53</f>
        <v>16527</v>
      </c>
      <c r="D54" s="59">
        <f>D47+D53</f>
        <v>16527</v>
      </c>
      <c r="E54" s="59">
        <f>E47+E53</f>
        <v>16541</v>
      </c>
      <c r="F54" s="60">
        <f>E54/D54</f>
        <v>1.000847098686997</v>
      </c>
      <c r="I54" s="9"/>
      <c r="J54" s="9"/>
      <c r="K54" s="9"/>
      <c r="L54" s="9"/>
      <c r="M54" s="9"/>
    </row>
    <row r="55" spans="1:13" s="1" customFormat="1" ht="15" customHeight="1">
      <c r="A55" s="44" t="s">
        <v>345</v>
      </c>
      <c r="B55" s="45" t="s">
        <v>82</v>
      </c>
      <c r="C55" s="46">
        <v>1391</v>
      </c>
      <c r="D55" s="46">
        <v>1391</v>
      </c>
      <c r="E55" s="46">
        <v>0</v>
      </c>
      <c r="F55" s="47"/>
      <c r="I55" s="9"/>
      <c r="J55" s="9"/>
      <c r="K55" s="9"/>
      <c r="L55" s="9"/>
      <c r="M55" s="9"/>
    </row>
    <row r="56" spans="1:13" s="1" customFormat="1" ht="15" customHeight="1">
      <c r="A56" s="44" t="s">
        <v>366</v>
      </c>
      <c r="B56" s="45" t="s">
        <v>83</v>
      </c>
      <c r="C56" s="46">
        <v>0</v>
      </c>
      <c r="D56" s="46">
        <v>0</v>
      </c>
      <c r="E56" s="46">
        <v>408</v>
      </c>
      <c r="F56" s="47"/>
      <c r="I56" s="9"/>
      <c r="J56" s="9"/>
      <c r="K56" s="9"/>
      <c r="L56" s="9"/>
      <c r="M56" s="9"/>
    </row>
    <row r="57" spans="1:13" s="1" customFormat="1" ht="18" customHeight="1">
      <c r="A57" s="57" t="s">
        <v>346</v>
      </c>
      <c r="B57" s="58" t="s">
        <v>84</v>
      </c>
      <c r="C57" s="59">
        <f>SUM(C54:C56)</f>
        <v>17918</v>
      </c>
      <c r="D57" s="59">
        <f>SUM(D54:D56)</f>
        <v>17918</v>
      </c>
      <c r="E57" s="59">
        <f>SUM(E54:E56)</f>
        <v>16949</v>
      </c>
      <c r="F57" s="60">
        <f>E57/D57</f>
        <v>0.9459203036053131</v>
      </c>
      <c r="I57" s="9"/>
      <c r="J57" s="9"/>
      <c r="K57" s="9"/>
      <c r="L57" s="9"/>
      <c r="M57" s="9"/>
    </row>
    <row r="58" spans="1:13" s="1" customFormat="1" ht="45.75">
      <c r="A58" s="44" t="s">
        <v>337</v>
      </c>
      <c r="B58" s="45" t="s">
        <v>85</v>
      </c>
      <c r="C58" s="46">
        <f>C47-C20</f>
        <v>-1391</v>
      </c>
      <c r="D58" s="46">
        <f>D47-D20</f>
        <v>-1391</v>
      </c>
      <c r="E58" s="46">
        <f>E47-E20</f>
        <v>2014</v>
      </c>
      <c r="F58" s="47">
        <f>E58/D58</f>
        <v>-1.447879223580158</v>
      </c>
      <c r="I58" s="9"/>
      <c r="J58" s="9"/>
      <c r="K58" s="9"/>
      <c r="L58" s="9"/>
      <c r="M58" s="9"/>
    </row>
    <row r="59" spans="1:13" s="1" customFormat="1" ht="57">
      <c r="A59" s="44" t="s">
        <v>367</v>
      </c>
      <c r="B59" s="45" t="s">
        <v>86</v>
      </c>
      <c r="C59" s="46">
        <f>C58+C55-C29</f>
        <v>0</v>
      </c>
      <c r="D59" s="46">
        <f>D58+D55-D29</f>
        <v>0</v>
      </c>
      <c r="E59" s="46">
        <f>E58+E55-E29</f>
        <v>2014</v>
      </c>
      <c r="F59" s="47"/>
      <c r="I59" s="9"/>
      <c r="J59" s="9"/>
      <c r="K59" s="9"/>
      <c r="L59" s="9"/>
      <c r="M59" s="9"/>
    </row>
    <row r="60" spans="1:13" s="1" customFormat="1" ht="18" customHeight="1">
      <c r="A60" s="44" t="s">
        <v>338</v>
      </c>
      <c r="B60" s="45" t="s">
        <v>87</v>
      </c>
      <c r="C60" s="46">
        <v>0</v>
      </c>
      <c r="D60" s="46">
        <v>0</v>
      </c>
      <c r="E60" s="46">
        <v>0</v>
      </c>
      <c r="F60" s="47"/>
      <c r="I60" s="9"/>
      <c r="J60" s="9"/>
      <c r="K60" s="9"/>
      <c r="L60" s="9"/>
      <c r="M60" s="9"/>
    </row>
    <row r="61" spans="1:13" s="1" customFormat="1" ht="23.25" thickBot="1">
      <c r="A61" s="48" t="s">
        <v>368</v>
      </c>
      <c r="B61" s="49" t="s">
        <v>88</v>
      </c>
      <c r="C61" s="50">
        <v>0</v>
      </c>
      <c r="D61" s="50">
        <v>0</v>
      </c>
      <c r="E61" s="50">
        <f>E56-E30</f>
        <v>436</v>
      </c>
      <c r="F61" s="51"/>
      <c r="I61" s="10"/>
      <c r="J61" s="10"/>
      <c r="K61" s="10"/>
      <c r="L61" s="10"/>
      <c r="M61" s="10"/>
    </row>
    <row r="62" ht="13.5" thickTop="1"/>
  </sheetData>
  <sheetProtection/>
  <mergeCells count="1">
    <mergeCell ref="A4:F4"/>
  </mergeCells>
  <printOptions/>
  <pageMargins left="0.75" right="0.75" top="1" bottom="1" header="0.5" footer="0.5"/>
  <pageSetup horizontalDpi="300" verticalDpi="300" orientation="portrait" scale="94" r:id="rId1"/>
  <rowBreaks count="1" manualBreakCount="1">
    <brk id="39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IS3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0.7109375" style="4" customWidth="1"/>
    <col min="2" max="3" width="15.7109375" style="4" customWidth="1"/>
  </cols>
  <sheetData>
    <row r="1" spans="1:253" s="3" customFormat="1" ht="15" customHeight="1">
      <c r="A1" s="5"/>
      <c r="B1" s="5"/>
      <c r="C1" s="6" t="s">
        <v>800</v>
      </c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</row>
    <row r="2" spans="1:253" s="3" customFormat="1" ht="15" customHeight="1">
      <c r="A2" s="5"/>
      <c r="B2" s="5"/>
      <c r="C2" s="6" t="str">
        <f>'1.a sz. melléklet'!F2</f>
        <v>a 3/2014. (V.13.) önkormányzati rendelethez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3" customFormat="1" ht="15" customHeight="1">
      <c r="A3" s="9"/>
      <c r="B3" s="9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s="3" customFormat="1" ht="15" customHeight="1">
      <c r="A4" s="544" t="s">
        <v>707</v>
      </c>
      <c r="B4" s="544"/>
      <c r="C4" s="544"/>
      <c r="D4" s="1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s="3" customFormat="1" ht="15" customHeight="1" thickBot="1">
      <c r="A5" s="12"/>
      <c r="B5" s="12"/>
      <c r="C5" s="6" t="s">
        <v>392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s="3" customFormat="1" ht="46.5" thickBot="1" thickTop="1">
      <c r="A6" s="29" t="s">
        <v>348</v>
      </c>
      <c r="B6" s="30" t="s">
        <v>413</v>
      </c>
      <c r="C6" s="31" t="s">
        <v>414</v>
      </c>
      <c r="D6" s="2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3" ht="19.5" customHeight="1" thickTop="1">
      <c r="A7" s="26" t="s">
        <v>394</v>
      </c>
      <c r="B7" s="27">
        <f>SUM(B8:B11)</f>
        <v>0</v>
      </c>
      <c r="C7" s="278">
        <f>SUM(C8:C11)</f>
        <v>0</v>
      </c>
    </row>
    <row r="8" spans="1:3" ht="15" customHeight="1">
      <c r="A8" s="16" t="s">
        <v>388</v>
      </c>
      <c r="B8" s="17">
        <v>0</v>
      </c>
      <c r="C8" s="18">
        <v>0</v>
      </c>
    </row>
    <row r="9" spans="1:3" ht="15" customHeight="1">
      <c r="A9" s="16" t="s">
        <v>389</v>
      </c>
      <c r="B9" s="17">
        <v>0</v>
      </c>
      <c r="C9" s="18">
        <v>0</v>
      </c>
    </row>
    <row r="10" spans="1:3" ht="15" customHeight="1">
      <c r="A10" s="16" t="s">
        <v>390</v>
      </c>
      <c r="B10" s="17">
        <v>0</v>
      </c>
      <c r="C10" s="18">
        <v>0</v>
      </c>
    </row>
    <row r="11" spans="1:3" ht="25.5">
      <c r="A11" s="16" t="s">
        <v>391</v>
      </c>
      <c r="B11" s="17">
        <v>0</v>
      </c>
      <c r="C11" s="18">
        <v>0</v>
      </c>
    </row>
    <row r="12" spans="1:3" ht="19.5" customHeight="1">
      <c r="A12" s="13" t="s">
        <v>395</v>
      </c>
      <c r="B12" s="14">
        <f>SUM(B13:B17)</f>
        <v>1485</v>
      </c>
      <c r="C12" s="15">
        <f>SUM(C13:C17)</f>
        <v>3907</v>
      </c>
    </row>
    <row r="13" spans="1:3" ht="15" customHeight="1">
      <c r="A13" s="16" t="s">
        <v>396</v>
      </c>
      <c r="B13" s="17">
        <v>0</v>
      </c>
      <c r="C13" s="18">
        <v>0</v>
      </c>
    </row>
    <row r="14" spans="1:3" ht="15" customHeight="1">
      <c r="A14" s="16" t="s">
        <v>397</v>
      </c>
      <c r="B14" s="17">
        <v>0</v>
      </c>
      <c r="C14" s="18">
        <v>0</v>
      </c>
    </row>
    <row r="15" spans="1:3" ht="15" customHeight="1">
      <c r="A15" s="16" t="s">
        <v>398</v>
      </c>
      <c r="B15" s="17">
        <v>0</v>
      </c>
      <c r="C15" s="18">
        <v>0</v>
      </c>
    </row>
    <row r="16" spans="1:3" ht="15" customHeight="1">
      <c r="A16" s="16" t="s">
        <v>399</v>
      </c>
      <c r="B16" s="46">
        <v>1391</v>
      </c>
      <c r="C16" s="281">
        <v>3841</v>
      </c>
    </row>
    <row r="17" spans="1:3" ht="15" customHeight="1">
      <c r="A17" s="16" t="s">
        <v>400</v>
      </c>
      <c r="B17" s="17">
        <v>94</v>
      </c>
      <c r="C17" s="18">
        <v>66</v>
      </c>
    </row>
    <row r="18" spans="1:3" ht="19.5" customHeight="1">
      <c r="A18" s="13" t="s">
        <v>401</v>
      </c>
      <c r="B18" s="14">
        <f>B7+B12</f>
        <v>1485</v>
      </c>
      <c r="C18" s="15">
        <f>C7+C12</f>
        <v>3907</v>
      </c>
    </row>
    <row r="19" spans="1:3" ht="15" customHeight="1" thickBot="1">
      <c r="A19" s="19"/>
      <c r="B19" s="20"/>
      <c r="C19" s="21"/>
    </row>
    <row r="20" spans="1:3" ht="46.5" thickBot="1" thickTop="1">
      <c r="A20" s="29" t="s">
        <v>415</v>
      </c>
      <c r="B20" s="30" t="s">
        <v>413</v>
      </c>
      <c r="C20" s="31" t="s">
        <v>414</v>
      </c>
    </row>
    <row r="21" spans="1:3" ht="19.5" customHeight="1" thickTop="1">
      <c r="A21" s="13" t="s">
        <v>402</v>
      </c>
      <c r="B21" s="14">
        <f>SUM(B22:B24)</f>
        <v>0</v>
      </c>
      <c r="C21" s="15">
        <f>SUM(C22:C24)</f>
        <v>0</v>
      </c>
    </row>
    <row r="22" spans="1:3" ht="15" customHeight="1">
      <c r="A22" s="16" t="s">
        <v>403</v>
      </c>
      <c r="B22" s="17">
        <v>0</v>
      </c>
      <c r="C22" s="18">
        <v>0</v>
      </c>
    </row>
    <row r="23" spans="1:3" ht="15" customHeight="1">
      <c r="A23" s="16" t="s">
        <v>404</v>
      </c>
      <c r="B23" s="17">
        <v>0</v>
      </c>
      <c r="C23" s="18">
        <v>0</v>
      </c>
    </row>
    <row r="24" spans="1:3" ht="15" customHeight="1">
      <c r="A24" s="16" t="s">
        <v>405</v>
      </c>
      <c r="B24" s="17">
        <v>0</v>
      </c>
      <c r="C24" s="18">
        <v>0</v>
      </c>
    </row>
    <row r="25" spans="1:3" ht="19.5" customHeight="1">
      <c r="A25" s="13" t="s">
        <v>406</v>
      </c>
      <c r="B25" s="14">
        <f>SUM(B26:B27)</f>
        <v>1485</v>
      </c>
      <c r="C25" s="15">
        <f>SUM(C26:C27)</f>
        <v>3499</v>
      </c>
    </row>
    <row r="26" spans="1:3" ht="15" customHeight="1">
      <c r="A26" s="16" t="s">
        <v>407</v>
      </c>
      <c r="B26" s="17">
        <v>1485</v>
      </c>
      <c r="C26" s="18">
        <v>3499</v>
      </c>
    </row>
    <row r="27" spans="1:3" ht="15" customHeight="1">
      <c r="A27" s="16" t="s">
        <v>408</v>
      </c>
      <c r="B27" s="17">
        <v>0</v>
      </c>
      <c r="C27" s="18">
        <v>0</v>
      </c>
    </row>
    <row r="28" spans="1:3" ht="19.5" customHeight="1">
      <c r="A28" s="13" t="s">
        <v>409</v>
      </c>
      <c r="B28" s="14">
        <f>SUM(B29:B31)</f>
        <v>0</v>
      </c>
      <c r="C28" s="15">
        <f>SUM(C29:C31)</f>
        <v>408</v>
      </c>
    </row>
    <row r="29" spans="1:3" ht="15" customHeight="1">
      <c r="A29" s="16" t="s">
        <v>410</v>
      </c>
      <c r="B29" s="17">
        <v>0</v>
      </c>
      <c r="C29" s="18">
        <v>0</v>
      </c>
    </row>
    <row r="30" spans="1:3" ht="15" customHeight="1">
      <c r="A30" s="16" t="s">
        <v>50</v>
      </c>
      <c r="B30" s="17">
        <v>0</v>
      </c>
      <c r="C30" s="18">
        <v>0</v>
      </c>
    </row>
    <row r="31" spans="1:3" ht="15" customHeight="1">
      <c r="A31" s="16" t="s">
        <v>411</v>
      </c>
      <c r="B31" s="17">
        <v>0</v>
      </c>
      <c r="C31" s="18">
        <v>408</v>
      </c>
    </row>
    <row r="32" spans="1:3" ht="19.5" customHeight="1" thickBot="1">
      <c r="A32" s="22" t="s">
        <v>412</v>
      </c>
      <c r="B32" s="23">
        <f>B21+B25+B28</f>
        <v>1485</v>
      </c>
      <c r="C32" s="24">
        <f>C21+C25+C28</f>
        <v>3907</v>
      </c>
    </row>
    <row r="33" ht="13.5" thickTop="1"/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518" customWidth="1"/>
    <col min="2" max="2" width="48.7109375" style="518" customWidth="1"/>
    <col min="3" max="4" width="15.7109375" style="518" customWidth="1"/>
    <col min="5" max="16384" width="9.140625" style="489" customWidth="1"/>
  </cols>
  <sheetData>
    <row r="1" spans="1:4" ht="15" customHeight="1">
      <c r="A1" s="36"/>
      <c r="B1" s="5"/>
      <c r="C1" s="5"/>
      <c r="D1" s="6" t="s">
        <v>205</v>
      </c>
    </row>
    <row r="2" spans="1:4" ht="15" customHeight="1">
      <c r="A2" s="36"/>
      <c r="B2" s="5"/>
      <c r="C2" s="5"/>
      <c r="D2" s="6" t="str">
        <f>'1.a sz. melléklet'!F2</f>
        <v>a 3/2014. (V.13.) önkormányzati rendelethez</v>
      </c>
    </row>
    <row r="3" ht="15" customHeight="1"/>
    <row r="4" spans="1:4" s="519" customFormat="1" ht="15" customHeight="1">
      <c r="A4" s="543" t="s">
        <v>206</v>
      </c>
      <c r="B4" s="543"/>
      <c r="C4" s="543"/>
      <c r="D4" s="543"/>
    </row>
    <row r="5" spans="1:4" s="519" customFormat="1" ht="15" customHeight="1" thickBot="1">
      <c r="A5" s="520"/>
      <c r="B5" s="492"/>
      <c r="C5" s="492"/>
      <c r="D5" s="493" t="s">
        <v>392</v>
      </c>
    </row>
    <row r="6" spans="1:4" s="519" customFormat="1" ht="23.25" thickTop="1">
      <c r="A6" s="521" t="s">
        <v>427</v>
      </c>
      <c r="B6" s="522" t="s">
        <v>347</v>
      </c>
      <c r="C6" s="522" t="s">
        <v>89</v>
      </c>
      <c r="D6" s="523" t="s">
        <v>90</v>
      </c>
    </row>
    <row r="7" spans="1:4" s="519" customFormat="1" ht="15" customHeight="1" thickBot="1">
      <c r="A7" s="524">
        <v>1</v>
      </c>
      <c r="B7" s="525">
        <v>2</v>
      </c>
      <c r="C7" s="525">
        <v>3</v>
      </c>
      <c r="D7" s="526">
        <v>4</v>
      </c>
    </row>
    <row r="8" spans="1:7" s="531" customFormat="1" ht="15" customHeight="1" thickTop="1">
      <c r="A8" s="527" t="s">
        <v>315</v>
      </c>
      <c r="B8" s="528" t="s">
        <v>429</v>
      </c>
      <c r="C8" s="529">
        <v>123208</v>
      </c>
      <c r="D8" s="530">
        <v>185012</v>
      </c>
      <c r="F8" s="540"/>
      <c r="G8" s="540"/>
    </row>
    <row r="9" spans="1:7" s="531" customFormat="1" ht="15" customHeight="1">
      <c r="A9" s="532" t="s">
        <v>316</v>
      </c>
      <c r="B9" s="533" t="s">
        <v>430</v>
      </c>
      <c r="C9" s="529">
        <v>40000</v>
      </c>
      <c r="D9" s="530">
        <v>0</v>
      </c>
      <c r="F9" s="540"/>
      <c r="G9" s="540"/>
    </row>
    <row r="10" spans="1:7" s="531" customFormat="1" ht="15" customHeight="1">
      <c r="A10" s="532" t="s">
        <v>317</v>
      </c>
      <c r="B10" s="533" t="s">
        <v>431</v>
      </c>
      <c r="C10" s="529">
        <v>943</v>
      </c>
      <c r="D10" s="530">
        <v>99</v>
      </c>
      <c r="F10" s="540"/>
      <c r="G10" s="540"/>
    </row>
    <row r="11" spans="1:7" s="531" customFormat="1" ht="15" customHeight="1">
      <c r="A11" s="532" t="s">
        <v>318</v>
      </c>
      <c r="B11" s="533" t="s">
        <v>432</v>
      </c>
      <c r="C11" s="529">
        <v>146709</v>
      </c>
      <c r="D11" s="530">
        <v>168259</v>
      </c>
      <c r="F11" s="540"/>
      <c r="G11" s="540"/>
    </row>
    <row r="12" spans="1:7" s="531" customFormat="1" ht="15" customHeight="1">
      <c r="A12" s="532" t="s">
        <v>319</v>
      </c>
      <c r="B12" s="533" t="s">
        <v>433</v>
      </c>
      <c r="C12" s="529">
        <v>0</v>
      </c>
      <c r="D12" s="530">
        <v>0</v>
      </c>
      <c r="F12" s="540"/>
      <c r="G12" s="540"/>
    </row>
    <row r="13" spans="1:7" s="531" customFormat="1" ht="15" customHeight="1">
      <c r="A13" s="532" t="s">
        <v>320</v>
      </c>
      <c r="B13" s="533" t="s">
        <v>585</v>
      </c>
      <c r="C13" s="529">
        <v>17442</v>
      </c>
      <c r="D13" s="530">
        <v>16852</v>
      </c>
      <c r="F13" s="540"/>
      <c r="G13" s="540"/>
    </row>
    <row r="14" spans="1:7" s="531" customFormat="1" ht="15" customHeight="1">
      <c r="A14" s="532" t="s">
        <v>321</v>
      </c>
      <c r="B14" s="533" t="s">
        <v>434</v>
      </c>
      <c r="C14" s="529">
        <v>8075</v>
      </c>
      <c r="D14" s="530">
        <v>-312</v>
      </c>
      <c r="F14" s="540"/>
      <c r="G14" s="540"/>
    </row>
    <row r="15" spans="1:7" s="531" customFormat="1" ht="15" customHeight="1">
      <c r="A15" s="532" t="s">
        <v>322</v>
      </c>
      <c r="B15" s="533" t="s">
        <v>435</v>
      </c>
      <c r="C15" s="529">
        <v>0</v>
      </c>
      <c r="D15" s="530">
        <v>0</v>
      </c>
      <c r="F15" s="540"/>
      <c r="G15" s="540"/>
    </row>
    <row r="16" spans="1:7" s="531" customFormat="1" ht="15" customHeight="1">
      <c r="A16" s="532" t="s">
        <v>323</v>
      </c>
      <c r="B16" s="533" t="s">
        <v>586</v>
      </c>
      <c r="C16" s="529">
        <v>25517</v>
      </c>
      <c r="D16" s="530">
        <v>16540</v>
      </c>
      <c r="F16" s="540"/>
      <c r="G16" s="540"/>
    </row>
    <row r="17" spans="1:7" s="531" customFormat="1" ht="15" customHeight="1">
      <c r="A17" s="532" t="s">
        <v>324</v>
      </c>
      <c r="B17" s="533" t="s">
        <v>437</v>
      </c>
      <c r="C17" s="529">
        <v>0</v>
      </c>
      <c r="D17" s="530">
        <v>0</v>
      </c>
      <c r="F17" s="540"/>
      <c r="G17" s="540"/>
    </row>
    <row r="18" spans="1:7" s="531" customFormat="1" ht="15" customHeight="1">
      <c r="A18" s="532" t="s">
        <v>349</v>
      </c>
      <c r="B18" s="533" t="s">
        <v>436</v>
      </c>
      <c r="C18" s="529">
        <v>0</v>
      </c>
      <c r="D18" s="530">
        <v>0</v>
      </c>
      <c r="F18" s="540"/>
      <c r="G18" s="540"/>
    </row>
    <row r="19" spans="1:7" s="531" customFormat="1" ht="15" customHeight="1">
      <c r="A19" s="532" t="s">
        <v>325</v>
      </c>
      <c r="B19" s="533" t="s">
        <v>587</v>
      </c>
      <c r="C19" s="529">
        <v>25517</v>
      </c>
      <c r="D19" s="530">
        <v>16540</v>
      </c>
      <c r="F19" s="540"/>
      <c r="G19" s="540"/>
    </row>
    <row r="20" spans="1:7" s="531" customFormat="1" ht="15" customHeight="1">
      <c r="A20" s="532" t="s">
        <v>350</v>
      </c>
      <c r="B20" s="533" t="s">
        <v>440</v>
      </c>
      <c r="C20" s="529">
        <v>0</v>
      </c>
      <c r="D20" s="530">
        <v>0</v>
      </c>
      <c r="F20" s="540"/>
      <c r="G20" s="540"/>
    </row>
    <row r="21" spans="1:7" s="531" customFormat="1" ht="15" customHeight="1">
      <c r="A21" s="532" t="s">
        <v>351</v>
      </c>
      <c r="B21" s="533" t="s">
        <v>438</v>
      </c>
      <c r="C21" s="529">
        <v>0</v>
      </c>
      <c r="D21" s="530">
        <v>0</v>
      </c>
      <c r="F21" s="540"/>
      <c r="G21" s="540"/>
    </row>
    <row r="22" spans="1:7" s="531" customFormat="1" ht="15" customHeight="1" thickBot="1">
      <c r="A22" s="534" t="s">
        <v>352</v>
      </c>
      <c r="B22" s="535" t="s">
        <v>439</v>
      </c>
      <c r="C22" s="536">
        <v>25517</v>
      </c>
      <c r="D22" s="537">
        <v>16540</v>
      </c>
      <c r="F22" s="540"/>
      <c r="G22" s="540"/>
    </row>
    <row r="23" spans="1:4" s="531" customFormat="1" ht="15" customHeight="1" thickTop="1">
      <c r="A23" s="538"/>
      <c r="B23" s="538"/>
      <c r="C23" s="538"/>
      <c r="D23" s="538"/>
    </row>
  </sheetData>
  <sheetProtection/>
  <mergeCells count="1">
    <mergeCell ref="A4:D4"/>
  </mergeCells>
  <printOptions/>
  <pageMargins left="0.75" right="0.75" top="1" bottom="1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48.7109375" style="10" customWidth="1"/>
    <col min="3" max="4" width="15.7109375" style="10" customWidth="1"/>
  </cols>
  <sheetData>
    <row r="1" spans="1:4" s="37" customFormat="1" ht="15" customHeight="1">
      <c r="A1" s="36"/>
      <c r="B1" s="5"/>
      <c r="C1" s="5"/>
      <c r="D1" s="6" t="s">
        <v>801</v>
      </c>
    </row>
    <row r="2" spans="1:4" s="37" customFormat="1" ht="15" customHeight="1">
      <c r="A2" s="36"/>
      <c r="B2" s="5"/>
      <c r="C2" s="5"/>
      <c r="D2" s="6" t="str">
        <f>'1.a sz. melléklet'!F2</f>
        <v>a 3/2014. (V.13.) önkormányzati rendelethez</v>
      </c>
    </row>
    <row r="3" spans="1:4" s="37" customFormat="1" ht="15" customHeight="1">
      <c r="A3" s="36"/>
      <c r="B3" s="9"/>
      <c r="C3" s="9"/>
      <c r="D3" s="9"/>
    </row>
    <row r="4" spans="1:4" s="37" customFormat="1" ht="15" customHeight="1">
      <c r="A4" s="541" t="s">
        <v>47</v>
      </c>
      <c r="B4" s="541"/>
      <c r="C4" s="541"/>
      <c r="D4" s="541"/>
    </row>
    <row r="5" spans="1:4" s="37" customFormat="1" ht="15" customHeight="1" thickBot="1">
      <c r="A5" s="36"/>
      <c r="B5" s="12"/>
      <c r="C5" s="12"/>
      <c r="D5" s="6" t="s">
        <v>392</v>
      </c>
    </row>
    <row r="6" spans="1:4" s="37" customFormat="1" ht="23.25" thickTop="1">
      <c r="A6" s="54" t="s">
        <v>427</v>
      </c>
      <c r="B6" s="55" t="s">
        <v>347</v>
      </c>
      <c r="C6" s="55" t="s">
        <v>89</v>
      </c>
      <c r="D6" s="56" t="s">
        <v>90</v>
      </c>
    </row>
    <row r="7" spans="1:4" s="37" customFormat="1" ht="15" customHeight="1" thickBot="1">
      <c r="A7" s="72">
        <v>1</v>
      </c>
      <c r="B7" s="73">
        <v>2</v>
      </c>
      <c r="C7" s="73">
        <v>3</v>
      </c>
      <c r="D7" s="74">
        <v>4</v>
      </c>
    </row>
    <row r="8" spans="1:4" s="1" customFormat="1" ht="15" customHeight="1" thickTop="1">
      <c r="A8" s="68" t="s">
        <v>315</v>
      </c>
      <c r="B8" s="69" t="s">
        <v>429</v>
      </c>
      <c r="C8" s="70">
        <v>1391</v>
      </c>
      <c r="D8" s="78">
        <v>3841</v>
      </c>
    </row>
    <row r="9" spans="1:4" s="1" customFormat="1" ht="15" customHeight="1">
      <c r="A9" s="44" t="s">
        <v>316</v>
      </c>
      <c r="B9" s="45" t="s">
        <v>430</v>
      </c>
      <c r="C9" s="46">
        <v>0</v>
      </c>
      <c r="D9" s="76">
        <v>0</v>
      </c>
    </row>
    <row r="10" spans="1:4" s="1" customFormat="1" ht="15" customHeight="1">
      <c r="A10" s="44" t="s">
        <v>317</v>
      </c>
      <c r="B10" s="45" t="s">
        <v>431</v>
      </c>
      <c r="C10" s="46">
        <v>94</v>
      </c>
      <c r="D10" s="76">
        <f>0-342</f>
        <v>-342</v>
      </c>
    </row>
    <row r="11" spans="1:4" s="1" customFormat="1" ht="15" customHeight="1">
      <c r="A11" s="44" t="s">
        <v>318</v>
      </c>
      <c r="B11" s="45" t="s">
        <v>432</v>
      </c>
      <c r="C11" s="46">
        <v>0</v>
      </c>
      <c r="D11" s="76">
        <v>0</v>
      </c>
    </row>
    <row r="12" spans="1:4" s="1" customFormat="1" ht="15" customHeight="1">
      <c r="A12" s="44" t="s">
        <v>319</v>
      </c>
      <c r="B12" s="45" t="s">
        <v>433</v>
      </c>
      <c r="C12" s="46">
        <v>0</v>
      </c>
      <c r="D12" s="76">
        <v>0</v>
      </c>
    </row>
    <row r="13" spans="1:4" s="1" customFormat="1" ht="15" customHeight="1">
      <c r="A13" s="44" t="s">
        <v>320</v>
      </c>
      <c r="B13" s="45" t="s">
        <v>585</v>
      </c>
      <c r="C13" s="46">
        <f>C8+C9+C10-C11-C12</f>
        <v>1485</v>
      </c>
      <c r="D13" s="76">
        <f>D8+D9+D10-D11-D12</f>
        <v>3499</v>
      </c>
    </row>
    <row r="14" spans="1:4" s="1" customFormat="1" ht="15" customHeight="1">
      <c r="A14" s="44" t="s">
        <v>321</v>
      </c>
      <c r="B14" s="45" t="s">
        <v>434</v>
      </c>
      <c r="C14" s="46">
        <v>0</v>
      </c>
      <c r="D14" s="76">
        <v>0</v>
      </c>
    </row>
    <row r="15" spans="1:4" s="1" customFormat="1" ht="15" customHeight="1">
      <c r="A15" s="44" t="s">
        <v>322</v>
      </c>
      <c r="B15" s="45" t="s">
        <v>435</v>
      </c>
      <c r="C15" s="46">
        <v>0</v>
      </c>
      <c r="D15" s="76">
        <v>0</v>
      </c>
    </row>
    <row r="16" spans="1:4" s="1" customFormat="1" ht="15" customHeight="1">
      <c r="A16" s="44" t="s">
        <v>323</v>
      </c>
      <c r="B16" s="45" t="s">
        <v>586</v>
      </c>
      <c r="C16" s="46">
        <f>C13+C14+C15</f>
        <v>1485</v>
      </c>
      <c r="D16" s="76">
        <v>3499</v>
      </c>
    </row>
    <row r="17" spans="1:4" s="1" customFormat="1" ht="15" customHeight="1">
      <c r="A17" s="44" t="s">
        <v>324</v>
      </c>
      <c r="B17" s="45" t="s">
        <v>437</v>
      </c>
      <c r="C17" s="46">
        <v>0</v>
      </c>
      <c r="D17" s="76">
        <v>0</v>
      </c>
    </row>
    <row r="18" spans="1:4" s="1" customFormat="1" ht="15" customHeight="1">
      <c r="A18" s="44" t="s">
        <v>349</v>
      </c>
      <c r="B18" s="45" t="s">
        <v>436</v>
      </c>
      <c r="C18" s="46">
        <v>0</v>
      </c>
      <c r="D18" s="76">
        <v>0</v>
      </c>
    </row>
    <row r="19" spans="1:4" s="1" customFormat="1" ht="15" customHeight="1">
      <c r="A19" s="44" t="s">
        <v>325</v>
      </c>
      <c r="B19" s="45" t="s">
        <v>587</v>
      </c>
      <c r="C19" s="46">
        <f>C16+C17+C18</f>
        <v>1485</v>
      </c>
      <c r="D19" s="76">
        <v>3499</v>
      </c>
    </row>
    <row r="20" spans="1:4" s="1" customFormat="1" ht="15" customHeight="1">
      <c r="A20" s="44" t="s">
        <v>350</v>
      </c>
      <c r="B20" s="45" t="s">
        <v>440</v>
      </c>
      <c r="C20" s="46">
        <v>0</v>
      </c>
      <c r="D20" s="76">
        <v>0</v>
      </c>
    </row>
    <row r="21" spans="1:4" s="1" customFormat="1" ht="15" customHeight="1">
      <c r="A21" s="44" t="s">
        <v>351</v>
      </c>
      <c r="B21" s="45" t="s">
        <v>438</v>
      </c>
      <c r="C21" s="46">
        <v>0</v>
      </c>
      <c r="D21" s="76">
        <v>0</v>
      </c>
    </row>
    <row r="22" spans="1:4" s="1" customFormat="1" ht="15" customHeight="1" thickBot="1">
      <c r="A22" s="48" t="s">
        <v>352</v>
      </c>
      <c r="B22" s="49" t="s">
        <v>439</v>
      </c>
      <c r="C22" s="50">
        <v>1485</v>
      </c>
      <c r="D22" s="77">
        <v>3499</v>
      </c>
    </row>
    <row r="23" spans="1:4" s="1" customFormat="1" ht="15" customHeight="1" thickTop="1">
      <c r="A23" s="9"/>
      <c r="B23" s="9"/>
      <c r="C23" s="9"/>
      <c r="D23" s="9"/>
    </row>
  </sheetData>
  <sheetProtection/>
  <mergeCells count="1">
    <mergeCell ref="A4:D4"/>
  </mergeCells>
  <printOptions/>
  <pageMargins left="0.75" right="0.75" top="1" bottom="1" header="0.5" footer="0.5"/>
  <pageSetup horizontalDpi="300" verticalDpi="3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42.7109375" style="10" customWidth="1"/>
    <col min="3" max="5" width="10.7109375" style="10" customWidth="1"/>
    <col min="6" max="6" width="9.7109375" style="10" customWidth="1"/>
  </cols>
  <sheetData>
    <row r="1" spans="1:6" s="1" customFormat="1" ht="15" customHeight="1">
      <c r="A1" s="36"/>
      <c r="B1" s="36"/>
      <c r="C1" s="5"/>
      <c r="D1" s="5"/>
      <c r="E1" s="5"/>
      <c r="F1" s="6" t="s">
        <v>803</v>
      </c>
    </row>
    <row r="2" spans="1:6" s="1" customFormat="1" ht="15" customHeight="1">
      <c r="A2" s="36"/>
      <c r="B2" s="36"/>
      <c r="C2" s="5"/>
      <c r="D2" s="5"/>
      <c r="E2" s="5"/>
      <c r="F2" s="6" t="str">
        <f>'1.a sz. melléklet'!F2</f>
        <v>a 3/2014. (V.13.) önkormányzati rendelethez</v>
      </c>
    </row>
    <row r="3" spans="1:6" s="1" customFormat="1" ht="15" customHeight="1">
      <c r="A3" s="36"/>
      <c r="B3" s="36"/>
      <c r="C3" s="9"/>
      <c r="D3" s="9"/>
      <c r="E3" s="9"/>
      <c r="F3" s="9"/>
    </row>
    <row r="4" spans="1:6" s="1" customFormat="1" ht="15" customHeight="1">
      <c r="A4" s="541" t="s">
        <v>734</v>
      </c>
      <c r="B4" s="541"/>
      <c r="C4" s="541"/>
      <c r="D4" s="541"/>
      <c r="E4" s="541"/>
      <c r="F4" s="541"/>
    </row>
    <row r="5" spans="1:6" s="1" customFormat="1" ht="15" customHeight="1" thickBot="1">
      <c r="A5" s="36"/>
      <c r="B5" s="36"/>
      <c r="C5" s="12"/>
      <c r="D5" s="12"/>
      <c r="E5" s="12"/>
      <c r="F5" s="6" t="s">
        <v>392</v>
      </c>
    </row>
    <row r="6" spans="1:6" s="37" customFormat="1" ht="23.25" thickTop="1">
      <c r="A6" s="54" t="s">
        <v>427</v>
      </c>
      <c r="B6" s="55" t="s">
        <v>347</v>
      </c>
      <c r="C6" s="55" t="s">
        <v>370</v>
      </c>
      <c r="D6" s="55" t="s">
        <v>371</v>
      </c>
      <c r="E6" s="55" t="s">
        <v>372</v>
      </c>
      <c r="F6" s="56" t="s">
        <v>416</v>
      </c>
    </row>
    <row r="7" spans="1:6" s="37" customFormat="1" ht="15" customHeight="1" thickBot="1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4">
        <v>6</v>
      </c>
    </row>
    <row r="8" spans="1:6" s="1" customFormat="1" ht="15" customHeight="1" thickTop="1">
      <c r="A8" s="68" t="s">
        <v>315</v>
      </c>
      <c r="B8" s="45" t="s">
        <v>269</v>
      </c>
      <c r="C8" s="46">
        <v>960</v>
      </c>
      <c r="D8" s="46">
        <v>1047</v>
      </c>
      <c r="E8" s="46">
        <v>1062</v>
      </c>
      <c r="F8" s="80">
        <f aca="true" t="shared" si="0" ref="F8:F13">E8/D8</f>
        <v>1.0143266475644699</v>
      </c>
    </row>
    <row r="9" spans="1:6" s="1" customFormat="1" ht="15" customHeight="1">
      <c r="A9" s="44" t="s">
        <v>316</v>
      </c>
      <c r="B9" s="45" t="s">
        <v>271</v>
      </c>
      <c r="C9" s="46">
        <v>870</v>
      </c>
      <c r="D9" s="46">
        <v>793</v>
      </c>
      <c r="E9" s="46">
        <v>792</v>
      </c>
      <c r="F9" s="80">
        <f t="shared" si="0"/>
        <v>0.9987389659520807</v>
      </c>
    </row>
    <row r="10" spans="1:6" s="1" customFormat="1" ht="15" customHeight="1">
      <c r="A10" s="94" t="s">
        <v>317</v>
      </c>
      <c r="B10" s="62" t="s">
        <v>735</v>
      </c>
      <c r="C10" s="63">
        <f>SUM(C8:C9)</f>
        <v>1830</v>
      </c>
      <c r="D10" s="63">
        <f>SUM(D8:D9)</f>
        <v>1840</v>
      </c>
      <c r="E10" s="63">
        <f>SUM(E8:E9)</f>
        <v>1854</v>
      </c>
      <c r="F10" s="81">
        <f t="shared" si="0"/>
        <v>1.007608695652174</v>
      </c>
    </row>
    <row r="11" spans="1:6" s="1" customFormat="1" ht="15" customHeight="1">
      <c r="A11" s="44" t="s">
        <v>318</v>
      </c>
      <c r="B11" s="45" t="s">
        <v>276</v>
      </c>
      <c r="C11" s="46">
        <v>20</v>
      </c>
      <c r="D11" s="46">
        <v>10</v>
      </c>
      <c r="E11" s="46">
        <v>10</v>
      </c>
      <c r="F11" s="80">
        <f t="shared" si="0"/>
        <v>1</v>
      </c>
    </row>
    <row r="12" spans="1:6" s="1" customFormat="1" ht="15" customHeight="1">
      <c r="A12" s="94" t="s">
        <v>319</v>
      </c>
      <c r="B12" s="62" t="s">
        <v>442</v>
      </c>
      <c r="C12" s="63">
        <f>SUM(C11)</f>
        <v>20</v>
      </c>
      <c r="D12" s="63">
        <f>SUM(D11)</f>
        <v>10</v>
      </c>
      <c r="E12" s="63">
        <f>SUM(E11)</f>
        <v>10</v>
      </c>
      <c r="F12" s="81">
        <f t="shared" si="0"/>
        <v>1</v>
      </c>
    </row>
    <row r="13" spans="1:6" s="1" customFormat="1" ht="19.5" customHeight="1">
      <c r="A13" s="82" t="s">
        <v>320</v>
      </c>
      <c r="B13" s="83" t="s">
        <v>736</v>
      </c>
      <c r="C13" s="84">
        <f>C10+C12</f>
        <v>1850</v>
      </c>
      <c r="D13" s="84">
        <f>D10+D12</f>
        <v>1850</v>
      </c>
      <c r="E13" s="84">
        <f>E10+E12</f>
        <v>1864</v>
      </c>
      <c r="F13" s="85">
        <f t="shared" si="0"/>
        <v>1.0075675675675675</v>
      </c>
    </row>
    <row r="14" spans="1:6" s="1" customFormat="1" ht="19.5" customHeight="1">
      <c r="A14" s="298" t="s">
        <v>321</v>
      </c>
      <c r="B14" s="236" t="s">
        <v>737</v>
      </c>
      <c r="C14" s="237">
        <v>0</v>
      </c>
      <c r="D14" s="237">
        <v>0</v>
      </c>
      <c r="E14" s="237">
        <v>0</v>
      </c>
      <c r="F14" s="238"/>
    </row>
    <row r="15" spans="1:6" s="1" customFormat="1" ht="22.5">
      <c r="A15" s="68" t="s">
        <v>322</v>
      </c>
      <c r="B15" s="45" t="s">
        <v>298</v>
      </c>
      <c r="C15" s="46">
        <v>1391</v>
      </c>
      <c r="D15" s="46">
        <v>1391</v>
      </c>
      <c r="E15" s="46">
        <v>0</v>
      </c>
      <c r="F15" s="80">
        <f>E15/D15</f>
        <v>0</v>
      </c>
    </row>
    <row r="16" spans="1:6" s="1" customFormat="1" ht="15" customHeight="1">
      <c r="A16" s="68" t="s">
        <v>323</v>
      </c>
      <c r="B16" s="286" t="s">
        <v>739</v>
      </c>
      <c r="C16" s="46">
        <v>14677</v>
      </c>
      <c r="D16" s="46">
        <v>14677</v>
      </c>
      <c r="E16" s="46">
        <v>14677</v>
      </c>
      <c r="F16" s="80">
        <f>E16/D16</f>
        <v>1</v>
      </c>
    </row>
    <row r="17" spans="1:6" s="1" customFormat="1" ht="19.5" customHeight="1">
      <c r="A17" s="298">
        <v>10</v>
      </c>
      <c r="B17" s="83" t="s">
        <v>738</v>
      </c>
      <c r="C17" s="84">
        <f>SUM(C15:C16)</f>
        <v>16068</v>
      </c>
      <c r="D17" s="84">
        <f>SUM(D15:D16)</f>
        <v>16068</v>
      </c>
      <c r="E17" s="84">
        <f>SUM(E15:E16)</f>
        <v>14677</v>
      </c>
      <c r="F17" s="85">
        <f>E17/D17</f>
        <v>0.9134304207119741</v>
      </c>
    </row>
    <row r="18" spans="1:6" s="1" customFormat="1" ht="15" customHeight="1">
      <c r="A18" s="68">
        <v>11</v>
      </c>
      <c r="B18" s="45" t="s">
        <v>299</v>
      </c>
      <c r="C18" s="46">
        <v>0</v>
      </c>
      <c r="D18" s="46">
        <v>0</v>
      </c>
      <c r="E18" s="46">
        <v>0</v>
      </c>
      <c r="F18" s="80"/>
    </row>
    <row r="19" spans="1:6" s="1" customFormat="1" ht="15" customHeight="1">
      <c r="A19" s="68">
        <v>12</v>
      </c>
      <c r="B19" s="45" t="s">
        <v>300</v>
      </c>
      <c r="C19" s="46">
        <v>0</v>
      </c>
      <c r="D19" s="46">
        <v>0</v>
      </c>
      <c r="E19" s="46">
        <v>408</v>
      </c>
      <c r="F19" s="80"/>
    </row>
    <row r="20" spans="1:6" s="1" customFormat="1" ht="15" customHeight="1">
      <c r="A20" s="68">
        <v>13</v>
      </c>
      <c r="B20" s="45" t="s">
        <v>301</v>
      </c>
      <c r="C20" s="46">
        <v>0</v>
      </c>
      <c r="D20" s="46">
        <v>0</v>
      </c>
      <c r="E20" s="46">
        <v>0</v>
      </c>
      <c r="F20" s="80"/>
    </row>
    <row r="21" spans="1:6" s="1" customFormat="1" ht="19.5" customHeight="1" thickBot="1">
      <c r="A21" s="90">
        <v>14</v>
      </c>
      <c r="B21" s="91" t="s">
        <v>574</v>
      </c>
      <c r="C21" s="92">
        <f>SUM(C18:C20)</f>
        <v>0</v>
      </c>
      <c r="D21" s="92">
        <f>SUM(D18:D20)</f>
        <v>0</v>
      </c>
      <c r="E21" s="92">
        <f>SUM(E18:E20)</f>
        <v>408</v>
      </c>
      <c r="F21" s="93"/>
    </row>
    <row r="22" spans="1:6" s="98" customFormat="1" ht="19.5" customHeight="1" thickBot="1" thickTop="1">
      <c r="A22" s="99">
        <v>15</v>
      </c>
      <c r="B22" s="100" t="s">
        <v>465</v>
      </c>
      <c r="C22" s="101">
        <f>C13+C14+C17+C21</f>
        <v>17918</v>
      </c>
      <c r="D22" s="101">
        <f>D13+D14+D17+D21</f>
        <v>17918</v>
      </c>
      <c r="E22" s="101">
        <f>E13+E14+E17+E21</f>
        <v>16949</v>
      </c>
      <c r="F22" s="102">
        <f>E22/D22</f>
        <v>0.9459203036053131</v>
      </c>
    </row>
    <row r="23" spans="1:6" s="1" customFormat="1" ht="19.5" customHeight="1" thickTop="1">
      <c r="A23" s="40"/>
      <c r="B23" s="10"/>
      <c r="C23" s="10"/>
      <c r="D23" s="10"/>
      <c r="E23" s="10"/>
      <c r="F23" s="10"/>
    </row>
    <row r="24" spans="1:6" s="1" customFormat="1" ht="15" customHeight="1">
      <c r="A24" s="40"/>
      <c r="B24" s="10"/>
      <c r="C24" s="10"/>
      <c r="D24" s="10"/>
      <c r="E24" s="10"/>
      <c r="F24" s="10"/>
    </row>
    <row r="25" spans="1:6" s="1" customFormat="1" ht="15" customHeight="1">
      <c r="A25" s="10"/>
      <c r="B25" s="10"/>
      <c r="C25" s="10"/>
      <c r="D25" s="10"/>
      <c r="E25" s="10"/>
      <c r="F25" s="10"/>
    </row>
    <row r="38" spans="1:6" ht="12.75">
      <c r="A38" s="481"/>
      <c r="B38" s="481"/>
      <c r="C38" s="481"/>
      <c r="D38" s="481"/>
      <c r="E38" s="481"/>
      <c r="F38" s="481"/>
    </row>
    <row r="39" spans="1:6" ht="12.75">
      <c r="A39" s="481"/>
      <c r="B39" s="481"/>
      <c r="C39" s="481"/>
      <c r="D39" s="481"/>
      <c r="E39" s="481"/>
      <c r="F39" s="481"/>
    </row>
  </sheetData>
  <sheetProtection/>
  <mergeCells count="1">
    <mergeCell ref="A4:F4"/>
  </mergeCells>
  <printOptions/>
  <pageMargins left="0.75" right="0.75" top="1" bottom="1" header="0.5" footer="0.5"/>
  <pageSetup horizontalDpi="300" verticalDpi="300" orientation="portrait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41.7109375" style="10" customWidth="1"/>
    <col min="3" max="6" width="10.7109375" style="10" customWidth="1"/>
  </cols>
  <sheetData>
    <row r="1" spans="1:6" s="37" customFormat="1" ht="15" customHeight="1">
      <c r="A1" s="36"/>
      <c r="B1" s="36"/>
      <c r="C1" s="5"/>
      <c r="D1" s="5"/>
      <c r="E1" s="5"/>
      <c r="F1" s="6" t="s">
        <v>804</v>
      </c>
    </row>
    <row r="2" spans="1:6" s="37" customFormat="1" ht="15" customHeight="1">
      <c r="A2" s="36"/>
      <c r="B2" s="36"/>
      <c r="C2" s="5"/>
      <c r="D2" s="5"/>
      <c r="E2" s="5"/>
      <c r="F2" s="6" t="str">
        <f>'1.a sz. melléklet'!F2</f>
        <v>a 3/2014. (V.13.) önkormányzati rendelethez</v>
      </c>
    </row>
    <row r="3" spans="1:6" s="37" customFormat="1" ht="15" customHeight="1">
      <c r="A3" s="36"/>
      <c r="B3" s="36"/>
      <c r="C3" s="9"/>
      <c r="D3" s="9"/>
      <c r="E3" s="9"/>
      <c r="F3" s="9"/>
    </row>
    <row r="4" spans="1:6" s="37" customFormat="1" ht="15" customHeight="1">
      <c r="A4" s="541" t="s">
        <v>723</v>
      </c>
      <c r="B4" s="541"/>
      <c r="C4" s="541"/>
      <c r="D4" s="541"/>
      <c r="E4" s="541"/>
      <c r="F4" s="541"/>
    </row>
    <row r="5" spans="1:6" s="37" customFormat="1" ht="15" customHeight="1" thickBot="1">
      <c r="A5" s="36"/>
      <c r="B5" s="36"/>
      <c r="C5" s="12"/>
      <c r="D5" s="12"/>
      <c r="E5" s="12"/>
      <c r="F5" s="6" t="s">
        <v>392</v>
      </c>
    </row>
    <row r="6" spans="1:6" s="37" customFormat="1" ht="23.25" thickTop="1">
      <c r="A6" s="54" t="s">
        <v>427</v>
      </c>
      <c r="B6" s="55" t="s">
        <v>347</v>
      </c>
      <c r="C6" s="55" t="s">
        <v>370</v>
      </c>
      <c r="D6" s="55" t="s">
        <v>371</v>
      </c>
      <c r="E6" s="55" t="s">
        <v>372</v>
      </c>
      <c r="F6" s="56" t="s">
        <v>416</v>
      </c>
    </row>
    <row r="7" spans="1:6" s="37" customFormat="1" ht="15" customHeight="1" thickBot="1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4">
        <v>6</v>
      </c>
    </row>
    <row r="8" spans="1:10" s="37" customFormat="1" ht="23.25" thickTop="1">
      <c r="A8" s="287" t="s">
        <v>315</v>
      </c>
      <c r="B8" s="288" t="s">
        <v>470</v>
      </c>
      <c r="C8" s="289">
        <v>6320</v>
      </c>
      <c r="D8" s="289">
        <v>6710</v>
      </c>
      <c r="E8" s="289">
        <v>6709</v>
      </c>
      <c r="F8" s="290">
        <f aca="true" t="shared" si="0" ref="F8:F21">E8/D8</f>
        <v>0.9998509687034277</v>
      </c>
      <c r="J8" s="1"/>
    </row>
    <row r="9" spans="1:10" s="37" customFormat="1" ht="22.5">
      <c r="A9" s="65" t="s">
        <v>316</v>
      </c>
      <c r="B9" s="66" t="s">
        <v>373</v>
      </c>
      <c r="C9" s="67">
        <v>0</v>
      </c>
      <c r="D9" s="67">
        <v>0</v>
      </c>
      <c r="E9" s="67">
        <v>0</v>
      </c>
      <c r="F9" s="291"/>
      <c r="J9" s="1"/>
    </row>
    <row r="10" spans="1:10" s="37" customFormat="1" ht="15" customHeight="1">
      <c r="A10" s="43" t="s">
        <v>317</v>
      </c>
      <c r="B10" s="181" t="s">
        <v>551</v>
      </c>
      <c r="C10" s="205">
        <v>6320</v>
      </c>
      <c r="D10" s="205">
        <v>6710</v>
      </c>
      <c r="E10" s="205">
        <v>6709</v>
      </c>
      <c r="F10" s="123">
        <f t="shared" si="0"/>
        <v>0.9998509687034277</v>
      </c>
      <c r="J10" s="1"/>
    </row>
    <row r="11" spans="1:10" s="37" customFormat="1" ht="15" customHeight="1">
      <c r="A11" s="65" t="s">
        <v>318</v>
      </c>
      <c r="B11" s="292" t="s">
        <v>725</v>
      </c>
      <c r="C11" s="67">
        <v>575</v>
      </c>
      <c r="D11" s="67">
        <v>272</v>
      </c>
      <c r="E11" s="67">
        <v>272</v>
      </c>
      <c r="F11" s="291">
        <f t="shared" si="0"/>
        <v>1</v>
      </c>
      <c r="J11" s="1"/>
    </row>
    <row r="12" spans="1:10" s="37" customFormat="1" ht="15" customHeight="1">
      <c r="A12" s="65" t="s">
        <v>319</v>
      </c>
      <c r="B12" s="293" t="s">
        <v>375</v>
      </c>
      <c r="C12" s="67">
        <v>0</v>
      </c>
      <c r="D12" s="67">
        <v>122</v>
      </c>
      <c r="E12" s="67">
        <v>122</v>
      </c>
      <c r="F12" s="291">
        <f t="shared" si="0"/>
        <v>1</v>
      </c>
      <c r="J12" s="1"/>
    </row>
    <row r="13" spans="1:10" s="37" customFormat="1" ht="22.5">
      <c r="A13" s="44" t="s">
        <v>320</v>
      </c>
      <c r="B13" s="45" t="s">
        <v>552</v>
      </c>
      <c r="C13" s="46">
        <f>SUM(C11:C12)</f>
        <v>575</v>
      </c>
      <c r="D13" s="46">
        <f>SUM(D11:D12)</f>
        <v>394</v>
      </c>
      <c r="E13" s="46">
        <f>SUM(E11:E12)</f>
        <v>394</v>
      </c>
      <c r="F13" s="47">
        <f t="shared" si="0"/>
        <v>1</v>
      </c>
      <c r="J13" s="1"/>
    </row>
    <row r="14" spans="1:10" s="37" customFormat="1" ht="15" customHeight="1">
      <c r="A14" s="65" t="s">
        <v>321</v>
      </c>
      <c r="B14" s="66" t="s">
        <v>378</v>
      </c>
      <c r="C14" s="67">
        <v>0</v>
      </c>
      <c r="D14" s="67">
        <v>0</v>
      </c>
      <c r="E14" s="67">
        <v>0</v>
      </c>
      <c r="F14" s="291"/>
      <c r="J14" s="1"/>
    </row>
    <row r="15" spans="1:10" s="37" customFormat="1" ht="15" customHeight="1">
      <c r="A15" s="65" t="s">
        <v>322</v>
      </c>
      <c r="B15" s="66" t="s">
        <v>379</v>
      </c>
      <c r="C15" s="67">
        <v>360</v>
      </c>
      <c r="D15" s="67">
        <v>331</v>
      </c>
      <c r="E15" s="67">
        <v>330</v>
      </c>
      <c r="F15" s="291">
        <f t="shared" si="0"/>
        <v>0.9969788519637462</v>
      </c>
      <c r="J15" s="1"/>
    </row>
    <row r="16" spans="1:10" s="37" customFormat="1" ht="15" customHeight="1">
      <c r="A16" s="65" t="s">
        <v>323</v>
      </c>
      <c r="B16" s="66" t="s">
        <v>380</v>
      </c>
      <c r="C16" s="67">
        <v>425</v>
      </c>
      <c r="D16" s="67">
        <v>419</v>
      </c>
      <c r="E16" s="67">
        <v>419</v>
      </c>
      <c r="F16" s="291">
        <f t="shared" si="0"/>
        <v>1</v>
      </c>
      <c r="J16" s="1"/>
    </row>
    <row r="17" spans="1:10" s="37" customFormat="1" ht="15" customHeight="1">
      <c r="A17" s="65" t="s">
        <v>324</v>
      </c>
      <c r="B17" s="66" t="s">
        <v>381</v>
      </c>
      <c r="C17" s="67">
        <v>16</v>
      </c>
      <c r="D17" s="67">
        <v>0</v>
      </c>
      <c r="E17" s="67">
        <v>0</v>
      </c>
      <c r="F17" s="291"/>
      <c r="J17" s="1"/>
    </row>
    <row r="18" spans="1:10" s="37" customFormat="1" ht="22.5">
      <c r="A18" s="44" t="s">
        <v>349</v>
      </c>
      <c r="B18" s="45" t="s">
        <v>726</v>
      </c>
      <c r="C18" s="46">
        <f>SUM(C14:C17)</f>
        <v>801</v>
      </c>
      <c r="D18" s="46">
        <f>SUM(D14:D17)</f>
        <v>750</v>
      </c>
      <c r="E18" s="46">
        <f>SUM(E14:E17)</f>
        <v>749</v>
      </c>
      <c r="F18" s="47">
        <f t="shared" si="0"/>
        <v>0.9986666666666667</v>
      </c>
      <c r="J18" s="1"/>
    </row>
    <row r="19" spans="1:10" s="37" customFormat="1" ht="15" customHeight="1">
      <c r="A19" s="44" t="s">
        <v>325</v>
      </c>
      <c r="B19" s="181" t="s">
        <v>727</v>
      </c>
      <c r="C19" s="205">
        <f>C13+C18</f>
        <v>1376</v>
      </c>
      <c r="D19" s="205">
        <f>D13+D18</f>
        <v>1144</v>
      </c>
      <c r="E19" s="205">
        <f>E13+E18</f>
        <v>1143</v>
      </c>
      <c r="F19" s="123">
        <f t="shared" si="0"/>
        <v>0.9991258741258742</v>
      </c>
      <c r="J19" s="1"/>
    </row>
    <row r="20" spans="1:10" s="37" customFormat="1" ht="15" customHeight="1">
      <c r="A20" s="44" t="s">
        <v>350</v>
      </c>
      <c r="B20" s="294" t="s">
        <v>471</v>
      </c>
      <c r="C20" s="295">
        <v>0</v>
      </c>
      <c r="D20" s="295">
        <v>0</v>
      </c>
      <c r="E20" s="295">
        <v>0</v>
      </c>
      <c r="F20" s="296"/>
      <c r="J20" s="1"/>
    </row>
    <row r="21" spans="1:10" s="37" customFormat="1" ht="15" customHeight="1">
      <c r="A21" s="61" t="s">
        <v>351</v>
      </c>
      <c r="B21" s="87" t="s">
        <v>728</v>
      </c>
      <c r="C21" s="88">
        <f>C10+C19+C20</f>
        <v>7696</v>
      </c>
      <c r="D21" s="88">
        <f>D10+D19+D20</f>
        <v>7854</v>
      </c>
      <c r="E21" s="88">
        <f>E10+E19+E20</f>
        <v>7852</v>
      </c>
      <c r="F21" s="297">
        <f t="shared" si="0"/>
        <v>0.9997453526865292</v>
      </c>
      <c r="J21" s="1"/>
    </row>
    <row r="22" spans="1:6" s="1" customFormat="1" ht="24">
      <c r="A22" s="61" t="s">
        <v>352</v>
      </c>
      <c r="B22" s="62" t="s">
        <v>453</v>
      </c>
      <c r="C22" s="63">
        <v>2088</v>
      </c>
      <c r="D22" s="63">
        <v>2088</v>
      </c>
      <c r="E22" s="63">
        <v>2009</v>
      </c>
      <c r="F22" s="64">
        <f aca="true" t="shared" si="1" ref="F22:F38">E22/D22</f>
        <v>0.9621647509578544</v>
      </c>
    </row>
    <row r="23" spans="1:10" s="1" customFormat="1" ht="15" customHeight="1">
      <c r="A23" s="44" t="s">
        <v>326</v>
      </c>
      <c r="B23" s="45" t="s">
        <v>466</v>
      </c>
      <c r="C23" s="46">
        <v>0</v>
      </c>
      <c r="D23" s="46">
        <v>91</v>
      </c>
      <c r="E23" s="46">
        <v>91</v>
      </c>
      <c r="F23" s="47">
        <f t="shared" si="1"/>
        <v>1</v>
      </c>
      <c r="J23"/>
    </row>
    <row r="24" spans="1:10" s="1" customFormat="1" ht="15" customHeight="1">
      <c r="A24" s="44" t="s">
        <v>353</v>
      </c>
      <c r="B24" s="45" t="s">
        <v>454</v>
      </c>
      <c r="C24" s="17">
        <v>575</v>
      </c>
      <c r="D24" s="17">
        <v>417</v>
      </c>
      <c r="E24" s="17">
        <v>290</v>
      </c>
      <c r="F24" s="47">
        <f t="shared" si="1"/>
        <v>0.6954436450839329</v>
      </c>
      <c r="J24"/>
    </row>
    <row r="25" spans="1:10" s="1" customFormat="1" ht="15" customHeight="1">
      <c r="A25" s="44" t="s">
        <v>354</v>
      </c>
      <c r="B25" s="45" t="s">
        <v>455</v>
      </c>
      <c r="C25" s="17">
        <v>130</v>
      </c>
      <c r="D25" s="17">
        <v>130</v>
      </c>
      <c r="E25" s="17">
        <v>125</v>
      </c>
      <c r="F25" s="47">
        <f t="shared" si="1"/>
        <v>0.9615384615384616</v>
      </c>
      <c r="J25"/>
    </row>
    <row r="26" spans="1:10" s="1" customFormat="1" ht="15" customHeight="1">
      <c r="A26" s="44" t="s">
        <v>314</v>
      </c>
      <c r="B26" s="45" t="s">
        <v>456</v>
      </c>
      <c r="C26" s="17">
        <v>5933</v>
      </c>
      <c r="D26" s="17">
        <v>5933</v>
      </c>
      <c r="E26" s="17">
        <v>3544</v>
      </c>
      <c r="F26" s="47">
        <f t="shared" si="1"/>
        <v>0.5973369290409574</v>
      </c>
      <c r="J26"/>
    </row>
    <row r="27" spans="1:10" s="1" customFormat="1" ht="15" customHeight="1">
      <c r="A27" s="44" t="s">
        <v>355</v>
      </c>
      <c r="B27" s="45" t="s">
        <v>457</v>
      </c>
      <c r="C27" s="17">
        <v>1371</v>
      </c>
      <c r="D27" s="17">
        <v>1336</v>
      </c>
      <c r="E27" s="17">
        <v>591</v>
      </c>
      <c r="F27" s="47">
        <f t="shared" si="1"/>
        <v>0.44236526946107785</v>
      </c>
      <c r="J27"/>
    </row>
    <row r="28" spans="1:10" s="1" customFormat="1" ht="15" customHeight="1">
      <c r="A28" s="44" t="s">
        <v>327</v>
      </c>
      <c r="B28" s="45" t="s">
        <v>458</v>
      </c>
      <c r="C28" s="17">
        <v>20</v>
      </c>
      <c r="D28" s="17">
        <v>20</v>
      </c>
      <c r="E28" s="17">
        <v>2</v>
      </c>
      <c r="F28" s="47">
        <f t="shared" si="1"/>
        <v>0.1</v>
      </c>
      <c r="J28"/>
    </row>
    <row r="29" spans="1:10" s="1" customFormat="1" ht="15" customHeight="1">
      <c r="A29" s="44" t="s">
        <v>328</v>
      </c>
      <c r="B29" s="45" t="s">
        <v>459</v>
      </c>
      <c r="C29" s="17">
        <v>0</v>
      </c>
      <c r="D29" s="17">
        <v>0</v>
      </c>
      <c r="E29" s="17">
        <v>0</v>
      </c>
      <c r="F29" s="47"/>
      <c r="J29"/>
    </row>
    <row r="30" spans="1:10" s="1" customFormat="1" ht="15" customHeight="1">
      <c r="A30" s="44" t="s">
        <v>329</v>
      </c>
      <c r="B30" s="45" t="s">
        <v>460</v>
      </c>
      <c r="C30" s="17">
        <v>105</v>
      </c>
      <c r="D30" s="17">
        <v>105</v>
      </c>
      <c r="E30" s="17">
        <v>80</v>
      </c>
      <c r="F30" s="47">
        <f t="shared" si="1"/>
        <v>0.7619047619047619</v>
      </c>
      <c r="J30"/>
    </row>
    <row r="31" spans="1:10" s="1" customFormat="1" ht="15" customHeight="1">
      <c r="A31" s="44" t="s">
        <v>330</v>
      </c>
      <c r="B31" s="45" t="s">
        <v>386</v>
      </c>
      <c r="C31" s="17">
        <v>0</v>
      </c>
      <c r="D31" s="17">
        <v>35</v>
      </c>
      <c r="E31" s="17">
        <v>34</v>
      </c>
      <c r="F31" s="47">
        <f t="shared" si="1"/>
        <v>0.9714285714285714</v>
      </c>
      <c r="J31"/>
    </row>
    <row r="32" spans="1:10" s="1" customFormat="1" ht="15" customHeight="1">
      <c r="A32" s="61" t="s">
        <v>356</v>
      </c>
      <c r="B32" s="62" t="s">
        <v>729</v>
      </c>
      <c r="C32" s="285">
        <v>8134</v>
      </c>
      <c r="D32" s="285">
        <v>7976</v>
      </c>
      <c r="E32" s="285">
        <v>4666</v>
      </c>
      <c r="F32" s="64">
        <f>E32/D32</f>
        <v>0.5850050150451354</v>
      </c>
      <c r="J32"/>
    </row>
    <row r="33" spans="1:10" s="1" customFormat="1" ht="18" customHeight="1">
      <c r="A33" s="82" t="s">
        <v>357</v>
      </c>
      <c r="B33" s="83" t="s">
        <v>730</v>
      </c>
      <c r="C33" s="84">
        <f>C21+C22+C32</f>
        <v>17918</v>
      </c>
      <c r="D33" s="84">
        <f>D21+D22+D32</f>
        <v>17918</v>
      </c>
      <c r="E33" s="84">
        <f>E21+E22+E32</f>
        <v>14527</v>
      </c>
      <c r="F33" s="107">
        <f t="shared" si="1"/>
        <v>0.8107489675186963</v>
      </c>
      <c r="J33"/>
    </row>
    <row r="34" spans="1:10" s="1" customFormat="1" ht="15" customHeight="1">
      <c r="A34" s="44" t="s">
        <v>341</v>
      </c>
      <c r="B34" s="62" t="s">
        <v>134</v>
      </c>
      <c r="C34" s="63">
        <v>0</v>
      </c>
      <c r="D34" s="63">
        <v>0</v>
      </c>
      <c r="E34" s="63">
        <v>0</v>
      </c>
      <c r="F34" s="64"/>
      <c r="J34"/>
    </row>
    <row r="35" spans="1:10" s="1" customFormat="1" ht="15" customHeight="1">
      <c r="A35" s="44" t="s">
        <v>358</v>
      </c>
      <c r="B35" s="62" t="s">
        <v>135</v>
      </c>
      <c r="C35" s="63">
        <v>0</v>
      </c>
      <c r="D35" s="63">
        <v>0</v>
      </c>
      <c r="E35" s="63">
        <v>0</v>
      </c>
      <c r="F35" s="64"/>
      <c r="J35"/>
    </row>
    <row r="36" spans="1:10" s="1" customFormat="1" ht="15" customHeight="1">
      <c r="A36" s="44" t="s">
        <v>331</v>
      </c>
      <c r="B36" s="62" t="s">
        <v>731</v>
      </c>
      <c r="C36" s="63">
        <v>0</v>
      </c>
      <c r="D36" s="63">
        <v>0</v>
      </c>
      <c r="E36" s="63">
        <v>0</v>
      </c>
      <c r="F36" s="64"/>
      <c r="J36"/>
    </row>
    <row r="37" spans="1:10" s="1" customFormat="1" ht="18" customHeight="1">
      <c r="A37" s="235" t="s">
        <v>342</v>
      </c>
      <c r="B37" s="236" t="s">
        <v>732</v>
      </c>
      <c r="C37" s="237">
        <v>0</v>
      </c>
      <c r="D37" s="237">
        <v>0</v>
      </c>
      <c r="E37" s="237">
        <v>0</v>
      </c>
      <c r="F37" s="425"/>
      <c r="J37"/>
    </row>
    <row r="38" spans="1:10" s="1" customFormat="1" ht="18" customHeight="1">
      <c r="A38" s="82" t="s">
        <v>359</v>
      </c>
      <c r="B38" s="83" t="s">
        <v>733</v>
      </c>
      <c r="C38" s="84">
        <f>C33+C37</f>
        <v>17918</v>
      </c>
      <c r="D38" s="84">
        <f>D33+D37</f>
        <v>17918</v>
      </c>
      <c r="E38" s="84">
        <f>E33+E37</f>
        <v>14527</v>
      </c>
      <c r="F38" s="107">
        <f t="shared" si="1"/>
        <v>0.8107489675186963</v>
      </c>
      <c r="J38"/>
    </row>
    <row r="39" spans="1:10" s="1" customFormat="1" ht="18" customHeight="1" thickBot="1">
      <c r="A39" s="477" t="s">
        <v>343</v>
      </c>
      <c r="B39" s="478" t="s">
        <v>724</v>
      </c>
      <c r="C39" s="479">
        <v>0</v>
      </c>
      <c r="D39" s="479">
        <v>0</v>
      </c>
      <c r="E39" s="479">
        <v>0</v>
      </c>
      <c r="F39" s="480"/>
      <c r="J39"/>
    </row>
    <row r="40" spans="1:10" s="1" customFormat="1" ht="6.75" customHeight="1" thickTop="1">
      <c r="A40" s="426"/>
      <c r="B40" s="427"/>
      <c r="C40" s="428"/>
      <c r="D40" s="428"/>
      <c r="E40" s="428"/>
      <c r="F40" s="429"/>
      <c r="J40"/>
    </row>
    <row r="41" spans="1:10" s="1" customFormat="1" ht="15" customHeight="1" thickBot="1">
      <c r="A41" s="430"/>
      <c r="B41" s="431"/>
      <c r="C41" s="432"/>
      <c r="D41" s="432"/>
      <c r="E41" s="432"/>
      <c r="F41" s="6" t="s">
        <v>392</v>
      </c>
      <c r="J41"/>
    </row>
    <row r="42" spans="1:10" s="37" customFormat="1" ht="23.25" thickTop="1">
      <c r="A42" s="54" t="s">
        <v>427</v>
      </c>
      <c r="B42" s="55" t="s">
        <v>347</v>
      </c>
      <c r="C42" s="55" t="s">
        <v>370</v>
      </c>
      <c r="D42" s="55" t="s">
        <v>371</v>
      </c>
      <c r="E42" s="55" t="s">
        <v>372</v>
      </c>
      <c r="F42" s="56" t="s">
        <v>416</v>
      </c>
      <c r="J42" s="3"/>
    </row>
    <row r="43" spans="1:10" s="37" customFormat="1" ht="15" customHeight="1" thickBot="1">
      <c r="A43" s="72">
        <v>1</v>
      </c>
      <c r="B43" s="73">
        <v>2</v>
      </c>
      <c r="C43" s="73">
        <v>3</v>
      </c>
      <c r="D43" s="73">
        <v>4</v>
      </c>
      <c r="E43" s="73">
        <v>5</v>
      </c>
      <c r="F43" s="74">
        <v>6</v>
      </c>
      <c r="J43" s="3"/>
    </row>
    <row r="44" spans="1:10" s="1" customFormat="1" ht="15" customHeight="1" thickBot="1" thickTop="1">
      <c r="A44" s="229" t="s">
        <v>332</v>
      </c>
      <c r="B44" s="49" t="s">
        <v>468</v>
      </c>
      <c r="C44" s="50">
        <v>0</v>
      </c>
      <c r="D44" s="50">
        <v>0</v>
      </c>
      <c r="E44" s="50">
        <f>0-28</f>
        <v>-28</v>
      </c>
      <c r="F44" s="51"/>
      <c r="J44"/>
    </row>
    <row r="45" spans="1:10" s="1" customFormat="1" ht="18" customHeight="1" thickBot="1" thickTop="1">
      <c r="A45" s="99" t="s">
        <v>334</v>
      </c>
      <c r="B45" s="117" t="s">
        <v>469</v>
      </c>
      <c r="C45" s="118">
        <f>C38+C39+C44</f>
        <v>17918</v>
      </c>
      <c r="D45" s="118">
        <f>D38+D39+D44</f>
        <v>17918</v>
      </c>
      <c r="E45" s="118">
        <f>E38+E39+E44</f>
        <v>14499</v>
      </c>
      <c r="F45" s="119">
        <f>E45/D45</f>
        <v>0.8091862931130707</v>
      </c>
      <c r="J45"/>
    </row>
    <row r="46" spans="1:10" s="1" customFormat="1" ht="15" customHeight="1" thickTop="1">
      <c r="A46" s="68">
        <v>35</v>
      </c>
      <c r="B46" s="69" t="s">
        <v>212</v>
      </c>
      <c r="C46" s="70"/>
      <c r="D46" s="120"/>
      <c r="E46" s="70">
        <v>3</v>
      </c>
      <c r="F46" s="121"/>
      <c r="J46"/>
    </row>
    <row r="47" spans="1:10" s="1" customFormat="1" ht="15" customHeight="1">
      <c r="A47" s="44">
        <v>36</v>
      </c>
      <c r="B47" s="45" t="s">
        <v>38</v>
      </c>
      <c r="C47" s="46"/>
      <c r="D47" s="112"/>
      <c r="E47" s="46">
        <v>3</v>
      </c>
      <c r="F47" s="113"/>
      <c r="J47"/>
    </row>
    <row r="48" spans="1:6" ht="15" customHeight="1">
      <c r="A48" s="44">
        <v>37</v>
      </c>
      <c r="B48" s="45" t="s">
        <v>39</v>
      </c>
      <c r="C48" s="46"/>
      <c r="D48" s="112"/>
      <c r="E48" s="46">
        <v>3</v>
      </c>
      <c r="F48" s="113"/>
    </row>
    <row r="49" spans="1:6" ht="15" customHeight="1" thickBot="1">
      <c r="A49" s="48">
        <v>38</v>
      </c>
      <c r="B49" s="49" t="s">
        <v>213</v>
      </c>
      <c r="C49" s="50"/>
      <c r="D49" s="114"/>
      <c r="E49" s="50">
        <v>3</v>
      </c>
      <c r="F49" s="115"/>
    </row>
    <row r="50" ht="13.5" thickTop="1"/>
  </sheetData>
  <sheetProtection/>
  <mergeCells count="1">
    <mergeCell ref="A4:F4"/>
  </mergeCells>
  <printOptions/>
  <pageMargins left="0.75" right="0.75" top="1" bottom="1" header="0.5" footer="0.5"/>
  <pageSetup horizontalDpi="300" verticalDpi="300" orientation="portrait" scale="96" r:id="rId1"/>
  <rowBreaks count="1" manualBreakCount="1">
    <brk id="40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42.7109375" style="10" customWidth="1"/>
    <col min="3" max="5" width="10.7109375" style="10" customWidth="1"/>
    <col min="6" max="6" width="8.7109375" style="10" customWidth="1"/>
    <col min="9" max="9" width="9.140625" style="10" customWidth="1"/>
    <col min="10" max="10" width="20.421875" style="10" customWidth="1"/>
    <col min="11" max="13" width="9.140625" style="10" customWidth="1"/>
  </cols>
  <sheetData>
    <row r="1" spans="1:13" s="37" customFormat="1" ht="15" customHeight="1">
      <c r="A1" s="36"/>
      <c r="B1" s="36"/>
      <c r="C1" s="5"/>
      <c r="D1" s="5"/>
      <c r="E1" s="5"/>
      <c r="F1" s="6" t="s">
        <v>805</v>
      </c>
      <c r="G1" s="36"/>
      <c r="I1" s="36"/>
      <c r="J1" s="36"/>
      <c r="K1" s="36"/>
      <c r="L1" s="36"/>
      <c r="M1" s="36"/>
    </row>
    <row r="2" spans="1:13" s="37" customFormat="1" ht="15" customHeight="1">
      <c r="A2" s="36"/>
      <c r="B2" s="36"/>
      <c r="C2" s="5"/>
      <c r="D2" s="5"/>
      <c r="E2" s="5"/>
      <c r="F2" s="6" t="str">
        <f>'1.a sz. melléklet'!F2</f>
        <v>a 3/2014. (V.13.) önkormányzati rendelethez</v>
      </c>
      <c r="G2" s="36"/>
      <c r="I2" s="36"/>
      <c r="J2" s="36"/>
      <c r="K2" s="36"/>
      <c r="L2" s="36"/>
      <c r="M2" s="36"/>
    </row>
    <row r="3" spans="1:13" s="37" customFormat="1" ht="15" customHeight="1">
      <c r="A3" s="36"/>
      <c r="B3" s="36"/>
      <c r="C3" s="9"/>
      <c r="D3" s="9"/>
      <c r="E3" s="9"/>
      <c r="F3" s="9"/>
      <c r="G3" s="36"/>
      <c r="I3" s="36"/>
      <c r="J3" s="36"/>
      <c r="K3" s="36"/>
      <c r="L3" s="36"/>
      <c r="M3" s="36"/>
    </row>
    <row r="4" spans="1:13" s="37" customFormat="1" ht="15" customHeight="1">
      <c r="A4" s="541" t="s">
        <v>709</v>
      </c>
      <c r="B4" s="541"/>
      <c r="C4" s="541"/>
      <c r="D4" s="541"/>
      <c r="E4" s="541"/>
      <c r="F4" s="541"/>
      <c r="G4" s="36"/>
      <c r="I4" s="36"/>
      <c r="J4" s="36"/>
      <c r="K4" s="36"/>
      <c r="L4" s="36"/>
      <c r="M4" s="36"/>
    </row>
    <row r="5" spans="1:13" s="37" customFormat="1" ht="15" customHeight="1" thickBot="1">
      <c r="A5" s="36"/>
      <c r="B5" s="36"/>
      <c r="C5" s="12"/>
      <c r="D5" s="12"/>
      <c r="E5" s="12"/>
      <c r="F5" s="6" t="s">
        <v>392</v>
      </c>
      <c r="G5" s="36"/>
      <c r="I5" s="36"/>
      <c r="J5" s="36"/>
      <c r="K5" s="36"/>
      <c r="L5" s="36"/>
      <c r="M5" s="36"/>
    </row>
    <row r="6" spans="1:13" s="37" customFormat="1" ht="23.25" thickTop="1">
      <c r="A6" s="54" t="s">
        <v>427</v>
      </c>
      <c r="B6" s="55" t="s">
        <v>347</v>
      </c>
      <c r="C6" s="55" t="s">
        <v>370</v>
      </c>
      <c r="D6" s="55" t="s">
        <v>371</v>
      </c>
      <c r="E6" s="55" t="s">
        <v>372</v>
      </c>
      <c r="F6" s="56" t="s">
        <v>416</v>
      </c>
      <c r="I6" s="36"/>
      <c r="J6" s="36"/>
      <c r="K6" s="36"/>
      <c r="L6" s="36"/>
      <c r="M6" s="36"/>
    </row>
    <row r="7" spans="1:13" s="37" customFormat="1" ht="15" customHeight="1" thickBot="1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4">
        <v>6</v>
      </c>
      <c r="I7" s="36"/>
      <c r="J7" s="36"/>
      <c r="K7" s="36"/>
      <c r="L7" s="36"/>
      <c r="M7" s="36"/>
    </row>
    <row r="8" spans="1:13" s="1" customFormat="1" ht="15" customHeight="1" thickTop="1">
      <c r="A8" s="68" t="s">
        <v>315</v>
      </c>
      <c r="B8" s="69" t="s">
        <v>137</v>
      </c>
      <c r="C8" s="105">
        <v>0</v>
      </c>
      <c r="D8" s="105">
        <v>0</v>
      </c>
      <c r="E8" s="105">
        <v>0</v>
      </c>
      <c r="F8" s="71"/>
      <c r="I8" s="279"/>
      <c r="J8" s="280"/>
      <c r="K8" s="35"/>
      <c r="L8" s="35"/>
      <c r="M8" s="35"/>
    </row>
    <row r="9" spans="1:13" s="1" customFormat="1" ht="15" customHeight="1">
      <c r="A9" s="44" t="s">
        <v>316</v>
      </c>
      <c r="B9" s="45" t="s">
        <v>52</v>
      </c>
      <c r="C9" s="46">
        <v>0</v>
      </c>
      <c r="D9" s="46">
        <v>0</v>
      </c>
      <c r="E9" s="46">
        <v>0</v>
      </c>
      <c r="F9" s="47"/>
      <c r="I9" s="279"/>
      <c r="J9" s="280"/>
      <c r="K9" s="35"/>
      <c r="L9" s="35"/>
      <c r="M9" s="35"/>
    </row>
    <row r="10" spans="1:13" s="1" customFormat="1" ht="15" customHeight="1">
      <c r="A10" s="44" t="s">
        <v>317</v>
      </c>
      <c r="B10" s="45" t="s">
        <v>138</v>
      </c>
      <c r="C10" s="46">
        <v>0</v>
      </c>
      <c r="D10" s="46">
        <v>0</v>
      </c>
      <c r="E10" s="46">
        <v>350</v>
      </c>
      <c r="F10" s="47"/>
      <c r="I10" s="279"/>
      <c r="J10" s="280"/>
      <c r="K10" s="35"/>
      <c r="L10" s="35"/>
      <c r="M10" s="35"/>
    </row>
    <row r="11" spans="1:13" s="1" customFormat="1" ht="15" customHeight="1">
      <c r="A11" s="44" t="s">
        <v>318</v>
      </c>
      <c r="B11" s="45" t="s">
        <v>418</v>
      </c>
      <c r="C11" s="46">
        <v>0</v>
      </c>
      <c r="D11" s="46">
        <v>0</v>
      </c>
      <c r="E11" s="46">
        <v>2120</v>
      </c>
      <c r="F11" s="47"/>
      <c r="I11" s="279"/>
      <c r="J11" s="280"/>
      <c r="K11" s="35"/>
      <c r="L11" s="35"/>
      <c r="M11" s="35"/>
    </row>
    <row r="12" spans="1:13" s="1" customFormat="1" ht="22.5">
      <c r="A12" s="44" t="s">
        <v>319</v>
      </c>
      <c r="B12" s="45" t="s">
        <v>417</v>
      </c>
      <c r="C12" s="46">
        <v>0</v>
      </c>
      <c r="D12" s="46">
        <v>0</v>
      </c>
      <c r="E12" s="46">
        <v>0</v>
      </c>
      <c r="F12" s="47"/>
      <c r="H12" s="75"/>
      <c r="I12" s="279"/>
      <c r="J12" s="280"/>
      <c r="K12" s="35"/>
      <c r="L12" s="35"/>
      <c r="M12" s="35"/>
    </row>
    <row r="13" spans="1:13" s="1" customFormat="1" ht="15" customHeight="1">
      <c r="A13" s="44" t="s">
        <v>320</v>
      </c>
      <c r="B13" s="45" t="s">
        <v>140</v>
      </c>
      <c r="C13" s="46">
        <v>0</v>
      </c>
      <c r="D13" s="46">
        <v>0</v>
      </c>
      <c r="E13" s="46">
        <v>0</v>
      </c>
      <c r="F13" s="47"/>
      <c r="I13" s="279"/>
      <c r="J13" s="280"/>
      <c r="K13" s="35"/>
      <c r="L13" s="35"/>
      <c r="M13" s="35"/>
    </row>
    <row r="14" spans="1:13" s="1" customFormat="1" ht="15" customHeight="1">
      <c r="A14" s="44" t="s">
        <v>321</v>
      </c>
      <c r="B14" s="45" t="s">
        <v>53</v>
      </c>
      <c r="C14" s="46">
        <v>0</v>
      </c>
      <c r="D14" s="46">
        <v>0</v>
      </c>
      <c r="E14" s="46">
        <v>0</v>
      </c>
      <c r="F14" s="47"/>
      <c r="I14" s="279"/>
      <c r="J14" s="280"/>
      <c r="K14" s="35"/>
      <c r="L14" s="35"/>
      <c r="M14" s="35"/>
    </row>
    <row r="15" spans="1:13" s="1" customFormat="1" ht="15" customHeight="1">
      <c r="A15" s="44" t="s">
        <v>322</v>
      </c>
      <c r="B15" s="45" t="s">
        <v>54</v>
      </c>
      <c r="C15" s="46">
        <v>0</v>
      </c>
      <c r="D15" s="46">
        <v>0</v>
      </c>
      <c r="E15" s="46">
        <v>0</v>
      </c>
      <c r="F15" s="47"/>
      <c r="I15" s="279"/>
      <c r="J15" s="280"/>
      <c r="K15" s="35"/>
      <c r="L15" s="35"/>
      <c r="M15" s="35"/>
    </row>
    <row r="16" spans="1:13" s="1" customFormat="1" ht="22.5">
      <c r="A16" s="44" t="s">
        <v>323</v>
      </c>
      <c r="B16" s="45" t="s">
        <v>419</v>
      </c>
      <c r="C16" s="46">
        <v>0</v>
      </c>
      <c r="D16" s="46">
        <v>0</v>
      </c>
      <c r="E16" s="46">
        <v>0</v>
      </c>
      <c r="F16" s="47"/>
      <c r="I16" s="279"/>
      <c r="J16" s="280"/>
      <c r="K16" s="35"/>
      <c r="L16" s="35"/>
      <c r="M16" s="35"/>
    </row>
    <row r="17" spans="1:13" s="1" customFormat="1" ht="22.5">
      <c r="A17" s="44" t="s">
        <v>324</v>
      </c>
      <c r="B17" s="45" t="s">
        <v>420</v>
      </c>
      <c r="C17" s="46">
        <v>0</v>
      </c>
      <c r="D17" s="46">
        <v>0</v>
      </c>
      <c r="E17" s="46">
        <v>0</v>
      </c>
      <c r="F17" s="47"/>
      <c r="I17" s="279"/>
      <c r="J17" s="280"/>
      <c r="K17" s="35"/>
      <c r="L17" s="35"/>
      <c r="M17" s="35"/>
    </row>
    <row r="18" spans="1:13" s="1" customFormat="1" ht="15" customHeight="1">
      <c r="A18" s="44" t="s">
        <v>349</v>
      </c>
      <c r="B18" s="45" t="s">
        <v>55</v>
      </c>
      <c r="C18" s="46">
        <v>0</v>
      </c>
      <c r="D18" s="46">
        <v>0</v>
      </c>
      <c r="E18" s="46">
        <v>0</v>
      </c>
      <c r="F18" s="47"/>
      <c r="I18" s="279"/>
      <c r="J18" s="280"/>
      <c r="K18" s="35"/>
      <c r="L18" s="35"/>
      <c r="M18" s="35"/>
    </row>
    <row r="19" spans="1:13" s="1" customFormat="1" ht="15" customHeight="1">
      <c r="A19" s="44" t="s">
        <v>325</v>
      </c>
      <c r="B19" s="45" t="s">
        <v>56</v>
      </c>
      <c r="C19" s="46">
        <v>0</v>
      </c>
      <c r="D19" s="46">
        <v>0</v>
      </c>
      <c r="E19" s="46">
        <v>0</v>
      </c>
      <c r="F19" s="47"/>
      <c r="I19" s="279"/>
      <c r="J19" s="280"/>
      <c r="K19" s="35"/>
      <c r="L19" s="35"/>
      <c r="M19" s="35"/>
    </row>
    <row r="20" spans="1:13" s="1" customFormat="1" ht="24">
      <c r="A20" s="61" t="s">
        <v>350</v>
      </c>
      <c r="B20" s="62" t="s">
        <v>57</v>
      </c>
      <c r="C20" s="63">
        <f>SUM(C8:C19)</f>
        <v>0</v>
      </c>
      <c r="D20" s="63">
        <f>SUM(D8:D19)</f>
        <v>0</v>
      </c>
      <c r="E20" s="63">
        <f>SUM(E8:E19)</f>
        <v>2470</v>
      </c>
      <c r="F20" s="64"/>
      <c r="H20" s="75"/>
      <c r="I20" s="279"/>
      <c r="J20" s="280"/>
      <c r="K20" s="35"/>
      <c r="L20" s="35"/>
      <c r="M20" s="35"/>
    </row>
    <row r="21" spans="1:13" s="1" customFormat="1" ht="15" customHeight="1">
      <c r="A21" s="44" t="s">
        <v>351</v>
      </c>
      <c r="B21" s="45" t="s">
        <v>58</v>
      </c>
      <c r="C21" s="46">
        <v>0</v>
      </c>
      <c r="D21" s="46">
        <v>0</v>
      </c>
      <c r="E21" s="46">
        <v>0</v>
      </c>
      <c r="F21" s="47"/>
      <c r="I21" s="279"/>
      <c r="J21" s="280"/>
      <c r="K21" s="35"/>
      <c r="L21" s="35"/>
      <c r="M21" s="35"/>
    </row>
    <row r="22" spans="1:13" s="1" customFormat="1" ht="15" customHeight="1">
      <c r="A22" s="44" t="s">
        <v>352</v>
      </c>
      <c r="B22" s="45" t="s">
        <v>59</v>
      </c>
      <c r="C22" s="46">
        <v>0</v>
      </c>
      <c r="D22" s="46">
        <v>0</v>
      </c>
      <c r="E22" s="46">
        <v>0</v>
      </c>
      <c r="F22" s="47"/>
      <c r="I22" s="279"/>
      <c r="J22" s="280"/>
      <c r="K22" s="35"/>
      <c r="L22" s="35"/>
      <c r="M22" s="35"/>
    </row>
    <row r="23" spans="1:13" s="1" customFormat="1" ht="15" customHeight="1">
      <c r="A23" s="44" t="s">
        <v>326</v>
      </c>
      <c r="B23" s="45" t="s">
        <v>60</v>
      </c>
      <c r="C23" s="46">
        <v>0</v>
      </c>
      <c r="D23" s="46">
        <v>0</v>
      </c>
      <c r="E23" s="46">
        <v>0</v>
      </c>
      <c r="F23" s="47"/>
      <c r="I23" s="279"/>
      <c r="J23" s="280"/>
      <c r="K23" s="35"/>
      <c r="L23" s="35"/>
      <c r="M23" s="35"/>
    </row>
    <row r="24" spans="1:13" s="1" customFormat="1" ht="15" customHeight="1">
      <c r="A24" s="44" t="s">
        <v>353</v>
      </c>
      <c r="B24" s="45" t="s">
        <v>61</v>
      </c>
      <c r="C24" s="46">
        <v>0</v>
      </c>
      <c r="D24" s="46">
        <v>0</v>
      </c>
      <c r="E24" s="46">
        <v>0</v>
      </c>
      <c r="F24" s="47"/>
      <c r="I24" s="279"/>
      <c r="J24" s="280"/>
      <c r="K24" s="35"/>
      <c r="L24" s="35"/>
      <c r="M24" s="35"/>
    </row>
    <row r="25" spans="1:13" s="1" customFormat="1" ht="15" customHeight="1">
      <c r="A25" s="44" t="s">
        <v>354</v>
      </c>
      <c r="B25" s="45" t="s">
        <v>62</v>
      </c>
      <c r="C25" s="46">
        <v>0</v>
      </c>
      <c r="D25" s="46">
        <v>0</v>
      </c>
      <c r="E25" s="46">
        <v>0</v>
      </c>
      <c r="F25" s="47"/>
      <c r="I25" s="279"/>
      <c r="J25" s="280"/>
      <c r="K25" s="35"/>
      <c r="L25" s="35"/>
      <c r="M25" s="35"/>
    </row>
    <row r="26" spans="1:13" s="1" customFormat="1" ht="15" customHeight="1">
      <c r="A26" s="44" t="s">
        <v>314</v>
      </c>
      <c r="B26" s="45" t="s">
        <v>63</v>
      </c>
      <c r="C26" s="46">
        <v>0</v>
      </c>
      <c r="D26" s="46">
        <v>0</v>
      </c>
      <c r="E26" s="46">
        <v>0</v>
      </c>
      <c r="F26" s="47"/>
      <c r="I26" s="279"/>
      <c r="J26" s="280"/>
      <c r="K26" s="35"/>
      <c r="L26" s="35"/>
      <c r="M26" s="35"/>
    </row>
    <row r="27" spans="1:13" s="1" customFormat="1" ht="24">
      <c r="A27" s="61" t="s">
        <v>355</v>
      </c>
      <c r="B27" s="62" t="s">
        <v>64</v>
      </c>
      <c r="C27" s="63">
        <v>0</v>
      </c>
      <c r="D27" s="63">
        <v>0</v>
      </c>
      <c r="E27" s="63">
        <v>0</v>
      </c>
      <c r="F27" s="64"/>
      <c r="I27" s="279"/>
      <c r="J27" s="280"/>
      <c r="K27" s="35"/>
      <c r="L27" s="35"/>
      <c r="M27" s="35"/>
    </row>
    <row r="28" spans="1:13" s="1" customFormat="1" ht="18" customHeight="1">
      <c r="A28" s="57" t="s">
        <v>327</v>
      </c>
      <c r="B28" s="58" t="s">
        <v>65</v>
      </c>
      <c r="C28" s="59">
        <f>C20+C27</f>
        <v>0</v>
      </c>
      <c r="D28" s="59">
        <f>D20+D27</f>
        <v>0</v>
      </c>
      <c r="E28" s="59">
        <f>E20+E27</f>
        <v>2470</v>
      </c>
      <c r="F28" s="60"/>
      <c r="I28" s="279"/>
      <c r="J28" s="280"/>
      <c r="K28" s="35"/>
      <c r="L28" s="35"/>
      <c r="M28" s="35"/>
    </row>
    <row r="29" spans="1:13" s="1" customFormat="1" ht="15" customHeight="1">
      <c r="A29" s="44" t="s">
        <v>328</v>
      </c>
      <c r="B29" s="45" t="s">
        <v>66</v>
      </c>
      <c r="C29" s="46">
        <v>0</v>
      </c>
      <c r="D29" s="46">
        <v>0</v>
      </c>
      <c r="E29" s="46">
        <v>0</v>
      </c>
      <c r="F29" s="47"/>
      <c r="I29" s="279"/>
      <c r="J29" s="280"/>
      <c r="K29" s="35"/>
      <c r="L29" s="35"/>
      <c r="M29" s="35"/>
    </row>
    <row r="30" spans="1:13" s="1" customFormat="1" ht="15" customHeight="1">
      <c r="A30" s="44" t="s">
        <v>329</v>
      </c>
      <c r="B30" s="45" t="s">
        <v>67</v>
      </c>
      <c r="C30" s="46">
        <v>0</v>
      </c>
      <c r="D30" s="46">
        <v>0</v>
      </c>
      <c r="E30" s="46">
        <f>0-328</f>
        <v>-328</v>
      </c>
      <c r="F30" s="47"/>
      <c r="I30" s="279"/>
      <c r="J30" s="280"/>
      <c r="K30" s="35"/>
      <c r="L30" s="35"/>
      <c r="M30" s="35"/>
    </row>
    <row r="31" spans="1:13" s="1" customFormat="1" ht="18" customHeight="1">
      <c r="A31" s="57" t="s">
        <v>330</v>
      </c>
      <c r="B31" s="58" t="s">
        <v>68</v>
      </c>
      <c r="C31" s="59">
        <f>SUM(C28:C30)</f>
        <v>0</v>
      </c>
      <c r="D31" s="59">
        <f>SUM(D28:D30)</f>
        <v>0</v>
      </c>
      <c r="E31" s="59">
        <f>SUM(E28:E30)</f>
        <v>2142</v>
      </c>
      <c r="F31" s="60"/>
      <c r="I31" s="279"/>
      <c r="J31" s="280"/>
      <c r="K31" s="35"/>
      <c r="L31" s="35"/>
      <c r="M31" s="35"/>
    </row>
    <row r="32" spans="1:13" s="1" customFormat="1" ht="15" customHeight="1">
      <c r="A32" s="44" t="s">
        <v>356</v>
      </c>
      <c r="B32" s="45" t="s">
        <v>69</v>
      </c>
      <c r="C32" s="46">
        <v>0</v>
      </c>
      <c r="D32" s="46">
        <v>0</v>
      </c>
      <c r="E32" s="46">
        <v>8</v>
      </c>
      <c r="F32" s="47"/>
      <c r="I32" s="9"/>
      <c r="J32" s="9"/>
      <c r="K32" s="9"/>
      <c r="L32" s="9"/>
      <c r="M32" s="9"/>
    </row>
    <row r="33" spans="1:13" s="1" customFormat="1" ht="15" customHeight="1">
      <c r="A33" s="44" t="s">
        <v>357</v>
      </c>
      <c r="B33" s="45" t="s">
        <v>421</v>
      </c>
      <c r="C33" s="46">
        <v>0</v>
      </c>
      <c r="D33" s="46">
        <v>0</v>
      </c>
      <c r="E33" s="46">
        <v>0</v>
      </c>
      <c r="F33" s="47"/>
      <c r="I33" s="9"/>
      <c r="J33" s="9"/>
      <c r="K33" s="9"/>
      <c r="L33" s="9"/>
      <c r="M33" s="9"/>
    </row>
    <row r="34" spans="1:13" s="1" customFormat="1" ht="22.5">
      <c r="A34" s="44" t="s">
        <v>341</v>
      </c>
      <c r="B34" s="45" t="s">
        <v>422</v>
      </c>
      <c r="C34" s="46">
        <v>0</v>
      </c>
      <c r="D34" s="46">
        <v>0</v>
      </c>
      <c r="E34" s="46">
        <v>0</v>
      </c>
      <c r="F34" s="47"/>
      <c r="I34" s="9"/>
      <c r="J34" s="9"/>
      <c r="K34" s="9"/>
      <c r="L34" s="9"/>
      <c r="M34" s="9"/>
    </row>
    <row r="35" spans="1:13" s="1" customFormat="1" ht="15" customHeight="1">
      <c r="A35" s="44" t="s">
        <v>358</v>
      </c>
      <c r="B35" s="45" t="s">
        <v>70</v>
      </c>
      <c r="C35" s="46">
        <v>0</v>
      </c>
      <c r="D35" s="46">
        <v>0</v>
      </c>
      <c r="E35" s="46">
        <v>0</v>
      </c>
      <c r="F35" s="47"/>
      <c r="I35" s="9"/>
      <c r="J35" s="9"/>
      <c r="K35" s="9"/>
      <c r="L35" s="9"/>
      <c r="M35" s="9"/>
    </row>
    <row r="36" spans="1:13" s="1" customFormat="1" ht="15" customHeight="1">
      <c r="A36" s="44" t="s">
        <v>331</v>
      </c>
      <c r="B36" s="45" t="s">
        <v>423</v>
      </c>
      <c r="C36" s="46">
        <v>0</v>
      </c>
      <c r="D36" s="46">
        <v>0</v>
      </c>
      <c r="E36" s="46">
        <v>0</v>
      </c>
      <c r="F36" s="47"/>
      <c r="I36" s="9"/>
      <c r="J36" s="9"/>
      <c r="K36" s="9"/>
      <c r="L36" s="9"/>
      <c r="M36" s="9"/>
    </row>
    <row r="37" spans="1:13" s="1" customFormat="1" ht="22.5">
      <c r="A37" s="229" t="s">
        <v>342</v>
      </c>
      <c r="B37" s="230" t="s">
        <v>424</v>
      </c>
      <c r="C37" s="231">
        <v>0</v>
      </c>
      <c r="D37" s="231">
        <v>0</v>
      </c>
      <c r="E37" s="231">
        <v>0</v>
      </c>
      <c r="F37" s="476"/>
      <c r="I37" s="9"/>
      <c r="J37" s="9"/>
      <c r="K37" s="9"/>
      <c r="L37" s="9"/>
      <c r="M37" s="9"/>
    </row>
    <row r="38" spans="1:13" s="1" customFormat="1" ht="23.25" thickBot="1">
      <c r="A38" s="48" t="s">
        <v>359</v>
      </c>
      <c r="B38" s="49" t="s">
        <v>425</v>
      </c>
      <c r="C38" s="50">
        <v>0</v>
      </c>
      <c r="D38" s="50">
        <v>0</v>
      </c>
      <c r="E38" s="50">
        <v>0</v>
      </c>
      <c r="F38" s="51"/>
      <c r="I38" s="9"/>
      <c r="J38" s="9"/>
      <c r="K38" s="9"/>
      <c r="L38" s="9"/>
      <c r="M38" s="9"/>
    </row>
    <row r="39" spans="1:13" s="1" customFormat="1" ht="13.5" thickTop="1">
      <c r="A39" s="467"/>
      <c r="B39" s="468"/>
      <c r="C39" s="469"/>
      <c r="D39" s="469"/>
      <c r="E39" s="469"/>
      <c r="F39" s="483"/>
      <c r="I39" s="9"/>
      <c r="J39" s="9"/>
      <c r="K39" s="9"/>
      <c r="L39" s="9"/>
      <c r="M39" s="9"/>
    </row>
    <row r="40" spans="1:13" s="1" customFormat="1" ht="13.5" thickBot="1">
      <c r="A40" s="470"/>
      <c r="B40" s="471"/>
      <c r="C40" s="472"/>
      <c r="D40" s="472"/>
      <c r="E40" s="472"/>
      <c r="F40" s="433" t="s">
        <v>392</v>
      </c>
      <c r="I40" s="9"/>
      <c r="J40" s="9"/>
      <c r="K40" s="9"/>
      <c r="L40" s="9"/>
      <c r="M40" s="9"/>
    </row>
    <row r="41" spans="1:13" s="1" customFormat="1" ht="23.25" thickTop="1">
      <c r="A41" s="232" t="s">
        <v>427</v>
      </c>
      <c r="B41" s="222" t="s">
        <v>347</v>
      </c>
      <c r="C41" s="222" t="s">
        <v>370</v>
      </c>
      <c r="D41" s="222" t="s">
        <v>371</v>
      </c>
      <c r="E41" s="222" t="s">
        <v>372</v>
      </c>
      <c r="F41" s="233" t="s">
        <v>416</v>
      </c>
      <c r="I41" s="9"/>
      <c r="J41" s="9"/>
      <c r="K41" s="9"/>
      <c r="L41" s="9"/>
      <c r="M41" s="9"/>
    </row>
    <row r="42" spans="1:13" s="1" customFormat="1" ht="13.5" thickBot="1">
      <c r="A42" s="72">
        <v>1</v>
      </c>
      <c r="B42" s="73">
        <v>2</v>
      </c>
      <c r="C42" s="73">
        <v>3</v>
      </c>
      <c r="D42" s="73">
        <v>4</v>
      </c>
      <c r="E42" s="73">
        <v>5</v>
      </c>
      <c r="F42" s="74">
        <v>6</v>
      </c>
      <c r="I42" s="9"/>
      <c r="J42" s="9"/>
      <c r="K42" s="9"/>
      <c r="L42" s="9"/>
      <c r="M42" s="9"/>
    </row>
    <row r="43" spans="1:13" s="1" customFormat="1" ht="15" customHeight="1" thickTop="1">
      <c r="A43" s="44" t="s">
        <v>343</v>
      </c>
      <c r="B43" s="45" t="s">
        <v>71</v>
      </c>
      <c r="C43" s="46">
        <v>0</v>
      </c>
      <c r="D43" s="46">
        <v>0</v>
      </c>
      <c r="E43" s="46">
        <v>0</v>
      </c>
      <c r="F43" s="47"/>
      <c r="I43" s="9"/>
      <c r="J43" s="9"/>
      <c r="K43" s="9"/>
      <c r="L43" s="9"/>
      <c r="M43" s="9"/>
    </row>
    <row r="44" spans="1:13" s="1" customFormat="1" ht="15" customHeight="1">
      <c r="A44" s="44" t="s">
        <v>332</v>
      </c>
      <c r="B44" s="45" t="s">
        <v>72</v>
      </c>
      <c r="C44" s="46">
        <v>0</v>
      </c>
      <c r="D44" s="46">
        <v>0</v>
      </c>
      <c r="E44" s="46">
        <v>0</v>
      </c>
      <c r="F44" s="47"/>
      <c r="I44" s="9"/>
      <c r="J44" s="9"/>
      <c r="K44" s="9"/>
      <c r="L44" s="9"/>
      <c r="M44" s="9"/>
    </row>
    <row r="45" spans="1:13" s="1" customFormat="1" ht="15" customHeight="1">
      <c r="A45" s="44" t="s">
        <v>334</v>
      </c>
      <c r="B45" s="45" t="s">
        <v>73</v>
      </c>
      <c r="C45" s="46">
        <v>0</v>
      </c>
      <c r="D45" s="46">
        <v>0</v>
      </c>
      <c r="E45" s="46">
        <v>0</v>
      </c>
      <c r="F45" s="47"/>
      <c r="I45" s="9"/>
      <c r="J45" s="9"/>
      <c r="K45" s="9"/>
      <c r="L45" s="9"/>
      <c r="M45" s="9"/>
    </row>
    <row r="46" spans="1:13" s="1" customFormat="1" ht="15" customHeight="1">
      <c r="A46" s="44" t="s">
        <v>360</v>
      </c>
      <c r="B46" s="45" t="s">
        <v>74</v>
      </c>
      <c r="C46" s="46">
        <v>0</v>
      </c>
      <c r="D46" s="46">
        <v>0</v>
      </c>
      <c r="E46" s="46">
        <v>0</v>
      </c>
      <c r="F46" s="47"/>
      <c r="I46" s="9"/>
      <c r="J46" s="9"/>
      <c r="K46" s="9"/>
      <c r="L46" s="9"/>
      <c r="M46" s="9"/>
    </row>
    <row r="47" spans="1:13" s="1" customFormat="1" ht="24">
      <c r="A47" s="61" t="s">
        <v>335</v>
      </c>
      <c r="B47" s="62" t="s">
        <v>426</v>
      </c>
      <c r="C47" s="63">
        <f>C32+C33+C34+C35+C37+C38+C43</f>
        <v>0</v>
      </c>
      <c r="D47" s="63">
        <f>D32+D33+D34+D35+D37+D38+D43</f>
        <v>0</v>
      </c>
      <c r="E47" s="63">
        <f>E32+E33+E34+E35+E37+E38+E43</f>
        <v>8</v>
      </c>
      <c r="F47" s="64"/>
      <c r="I47" s="9"/>
      <c r="J47" s="9"/>
      <c r="K47" s="9"/>
      <c r="L47" s="9"/>
      <c r="M47" s="9"/>
    </row>
    <row r="48" spans="1:13" s="1" customFormat="1" ht="15" customHeight="1">
      <c r="A48" s="44" t="s">
        <v>361</v>
      </c>
      <c r="B48" s="45" t="s">
        <v>75</v>
      </c>
      <c r="C48" s="46">
        <v>0</v>
      </c>
      <c r="D48" s="46">
        <v>0</v>
      </c>
      <c r="E48" s="46">
        <v>0</v>
      </c>
      <c r="F48" s="47"/>
      <c r="I48" s="9"/>
      <c r="J48" s="9"/>
      <c r="K48" s="9"/>
      <c r="L48" s="9"/>
      <c r="M48" s="9"/>
    </row>
    <row r="49" spans="1:13" s="1" customFormat="1" ht="15" customHeight="1">
      <c r="A49" s="44" t="s">
        <v>336</v>
      </c>
      <c r="B49" s="45" t="s">
        <v>76</v>
      </c>
      <c r="C49" s="46">
        <v>0</v>
      </c>
      <c r="D49" s="46">
        <v>0</v>
      </c>
      <c r="E49" s="46">
        <v>0</v>
      </c>
      <c r="F49" s="47"/>
      <c r="I49" s="9"/>
      <c r="J49" s="9"/>
      <c r="K49" s="9"/>
      <c r="L49" s="9"/>
      <c r="M49" s="9"/>
    </row>
    <row r="50" spans="1:13" s="1" customFormat="1" ht="15" customHeight="1">
      <c r="A50" s="44" t="s">
        <v>344</v>
      </c>
      <c r="B50" s="45" t="s">
        <v>77</v>
      </c>
      <c r="C50" s="46">
        <v>0</v>
      </c>
      <c r="D50" s="46">
        <v>0</v>
      </c>
      <c r="E50" s="46">
        <v>0</v>
      </c>
      <c r="F50" s="47"/>
      <c r="I50" s="9"/>
      <c r="J50" s="9"/>
      <c r="K50" s="9"/>
      <c r="L50" s="9"/>
      <c r="M50" s="9"/>
    </row>
    <row r="51" spans="1:13" s="1" customFormat="1" ht="15" customHeight="1">
      <c r="A51" s="44" t="s">
        <v>362</v>
      </c>
      <c r="B51" s="45" t="s">
        <v>78</v>
      </c>
      <c r="C51" s="46">
        <v>0</v>
      </c>
      <c r="D51" s="46">
        <v>0</v>
      </c>
      <c r="E51" s="46">
        <v>0</v>
      </c>
      <c r="F51" s="47"/>
      <c r="I51" s="9"/>
      <c r="J51" s="9"/>
      <c r="K51" s="9"/>
      <c r="L51" s="9"/>
      <c r="M51" s="9"/>
    </row>
    <row r="52" spans="1:13" s="1" customFormat="1" ht="15" customHeight="1">
      <c r="A52" s="44" t="s">
        <v>363</v>
      </c>
      <c r="B52" s="45" t="s">
        <v>79</v>
      </c>
      <c r="C52" s="46">
        <v>0</v>
      </c>
      <c r="D52" s="46">
        <v>0</v>
      </c>
      <c r="E52" s="46">
        <v>0</v>
      </c>
      <c r="F52" s="47"/>
      <c r="I52" s="9"/>
      <c r="J52" s="9"/>
      <c r="K52" s="9"/>
      <c r="L52" s="9"/>
      <c r="M52" s="9"/>
    </row>
    <row r="53" spans="1:13" s="1" customFormat="1" ht="24">
      <c r="A53" s="61" t="s">
        <v>364</v>
      </c>
      <c r="B53" s="62" t="s">
        <v>80</v>
      </c>
      <c r="C53" s="63">
        <v>0</v>
      </c>
      <c r="D53" s="63">
        <v>0</v>
      </c>
      <c r="E53" s="63">
        <v>0</v>
      </c>
      <c r="F53" s="64"/>
      <c r="I53" s="9"/>
      <c r="J53" s="9"/>
      <c r="K53" s="9"/>
      <c r="L53" s="9"/>
      <c r="M53" s="9"/>
    </row>
    <row r="54" spans="1:13" s="1" customFormat="1" ht="18" customHeight="1">
      <c r="A54" s="57" t="s">
        <v>365</v>
      </c>
      <c r="B54" s="58" t="s">
        <v>81</v>
      </c>
      <c r="C54" s="59">
        <f>C47+C53</f>
        <v>0</v>
      </c>
      <c r="D54" s="59">
        <f>D47+D53</f>
        <v>0</v>
      </c>
      <c r="E54" s="59">
        <f>E47+E53</f>
        <v>8</v>
      </c>
      <c r="F54" s="60"/>
      <c r="I54" s="9"/>
      <c r="J54" s="9"/>
      <c r="K54" s="9"/>
      <c r="L54" s="9"/>
      <c r="M54" s="9"/>
    </row>
    <row r="55" spans="1:13" s="1" customFormat="1" ht="15" customHeight="1">
      <c r="A55" s="44" t="s">
        <v>345</v>
      </c>
      <c r="B55" s="45" t="s">
        <v>82</v>
      </c>
      <c r="C55" s="46">
        <v>0</v>
      </c>
      <c r="D55" s="46">
        <v>0</v>
      </c>
      <c r="E55" s="46">
        <v>0</v>
      </c>
      <c r="F55" s="47"/>
      <c r="I55" s="9"/>
      <c r="J55" s="9"/>
      <c r="K55" s="9"/>
      <c r="L55" s="9"/>
      <c r="M55" s="9"/>
    </row>
    <row r="56" spans="1:13" s="1" customFormat="1" ht="15" customHeight="1">
      <c r="A56" s="44" t="s">
        <v>366</v>
      </c>
      <c r="B56" s="45" t="s">
        <v>83</v>
      </c>
      <c r="C56" s="46">
        <v>0</v>
      </c>
      <c r="D56" s="46">
        <v>0</v>
      </c>
      <c r="E56" s="46">
        <v>0</v>
      </c>
      <c r="F56" s="47"/>
      <c r="I56" s="9"/>
      <c r="J56" s="9"/>
      <c r="K56" s="9"/>
      <c r="L56" s="9"/>
      <c r="M56" s="9"/>
    </row>
    <row r="57" spans="1:13" s="1" customFormat="1" ht="18" customHeight="1">
      <c r="A57" s="57" t="s">
        <v>346</v>
      </c>
      <c r="B57" s="58" t="s">
        <v>84</v>
      </c>
      <c r="C57" s="59">
        <f>SUM(C54:C56)</f>
        <v>0</v>
      </c>
      <c r="D57" s="59">
        <f>SUM(D54:D56)</f>
        <v>0</v>
      </c>
      <c r="E57" s="59">
        <f>SUM(E54:E56)</f>
        <v>8</v>
      </c>
      <c r="F57" s="60"/>
      <c r="I57" s="9"/>
      <c r="J57" s="9"/>
      <c r="K57" s="9"/>
      <c r="L57" s="9"/>
      <c r="M57" s="9"/>
    </row>
    <row r="58" spans="1:13" s="1" customFormat="1" ht="45.75">
      <c r="A58" s="44" t="s">
        <v>337</v>
      </c>
      <c r="B58" s="45" t="s">
        <v>85</v>
      </c>
      <c r="C58" s="46">
        <f>C47-C20</f>
        <v>0</v>
      </c>
      <c r="D58" s="46">
        <f>D47-D20</f>
        <v>0</v>
      </c>
      <c r="E58" s="46">
        <f>E47-E20</f>
        <v>-2462</v>
      </c>
      <c r="F58" s="47"/>
      <c r="I58" s="9"/>
      <c r="J58" s="9"/>
      <c r="K58" s="9"/>
      <c r="L58" s="9"/>
      <c r="M58" s="9"/>
    </row>
    <row r="59" spans="1:13" s="1" customFormat="1" ht="57">
      <c r="A59" s="44" t="s">
        <v>367</v>
      </c>
      <c r="B59" s="45" t="s">
        <v>86</v>
      </c>
      <c r="C59" s="46">
        <f>C58+C55-C29</f>
        <v>0</v>
      </c>
      <c r="D59" s="46">
        <f>D58+D55-D29</f>
        <v>0</v>
      </c>
      <c r="E59" s="46">
        <f>E58+E55-E29</f>
        <v>-2462</v>
      </c>
      <c r="F59" s="47"/>
      <c r="I59" s="9"/>
      <c r="J59" s="9"/>
      <c r="K59" s="9"/>
      <c r="L59" s="9"/>
      <c r="M59" s="9"/>
    </row>
    <row r="60" spans="1:13" s="1" customFormat="1" ht="18" customHeight="1">
      <c r="A60" s="44" t="s">
        <v>338</v>
      </c>
      <c r="B60" s="45" t="s">
        <v>87</v>
      </c>
      <c r="C60" s="46">
        <v>0</v>
      </c>
      <c r="D60" s="46">
        <v>0</v>
      </c>
      <c r="E60" s="46">
        <v>0</v>
      </c>
      <c r="F60" s="47"/>
      <c r="I60" s="9"/>
      <c r="J60" s="9"/>
      <c r="K60" s="9"/>
      <c r="L60" s="9"/>
      <c r="M60" s="9"/>
    </row>
    <row r="61" spans="1:13" s="1" customFormat="1" ht="23.25" thickBot="1">
      <c r="A61" s="48" t="s">
        <v>368</v>
      </c>
      <c r="B61" s="49" t="s">
        <v>88</v>
      </c>
      <c r="C61" s="50">
        <v>0</v>
      </c>
      <c r="D61" s="50">
        <v>0</v>
      </c>
      <c r="E61" s="50">
        <f>E56-E30</f>
        <v>328</v>
      </c>
      <c r="F61" s="51"/>
      <c r="I61" s="10"/>
      <c r="J61" s="10"/>
      <c r="K61" s="10"/>
      <c r="L61" s="10"/>
      <c r="M61" s="10"/>
    </row>
    <row r="62" ht="13.5" thickTop="1"/>
  </sheetData>
  <sheetProtection/>
  <mergeCells count="1">
    <mergeCell ref="A4:F4"/>
  </mergeCells>
  <printOptions/>
  <pageMargins left="0.75" right="0.75" top="1" bottom="1" header="0.5" footer="0.5"/>
  <pageSetup horizontalDpi="300" verticalDpi="300" orientation="portrait" scale="94" r:id="rId1"/>
  <rowBreaks count="1" manualBreakCount="1">
    <brk id="39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IS3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0.7109375" style="4" customWidth="1"/>
    <col min="2" max="3" width="15.7109375" style="4" customWidth="1"/>
  </cols>
  <sheetData>
    <row r="1" spans="1:253" s="3" customFormat="1" ht="15" customHeight="1">
      <c r="A1" s="5"/>
      <c r="B1" s="5"/>
      <c r="C1" s="6" t="s">
        <v>806</v>
      </c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</row>
    <row r="2" spans="1:253" s="3" customFormat="1" ht="15" customHeight="1">
      <c r="A2" s="5"/>
      <c r="B2" s="5"/>
      <c r="C2" s="6" t="str">
        <f>'1.a sz. melléklet'!F2</f>
        <v>a 3/2014. (V.13.) önkormányzati rendelethez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3" customFormat="1" ht="15" customHeight="1">
      <c r="A3" s="9"/>
      <c r="B3" s="9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s="3" customFormat="1" ht="15" customHeight="1">
      <c r="A4" s="544" t="s">
        <v>708</v>
      </c>
      <c r="B4" s="544"/>
      <c r="C4" s="544"/>
      <c r="D4" s="1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s="3" customFormat="1" ht="15" customHeight="1" thickBot="1">
      <c r="A5" s="12"/>
      <c r="B5" s="12"/>
      <c r="C5" s="6" t="s">
        <v>392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s="3" customFormat="1" ht="46.5" thickBot="1" thickTop="1">
      <c r="A6" s="29" t="s">
        <v>348</v>
      </c>
      <c r="B6" s="30" t="s">
        <v>413</v>
      </c>
      <c r="C6" s="31" t="s">
        <v>414</v>
      </c>
      <c r="D6" s="2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3" ht="19.5" customHeight="1" thickTop="1">
      <c r="A7" s="26" t="s">
        <v>394</v>
      </c>
      <c r="B7" s="27">
        <f>SUM(B8:B11)</f>
        <v>0</v>
      </c>
      <c r="C7" s="278">
        <f>SUM(C8:C11)</f>
        <v>0</v>
      </c>
    </row>
    <row r="8" spans="1:3" ht="15" customHeight="1">
      <c r="A8" s="16" t="s">
        <v>388</v>
      </c>
      <c r="B8" s="17">
        <v>0</v>
      </c>
      <c r="C8" s="18">
        <v>0</v>
      </c>
    </row>
    <row r="9" spans="1:3" ht="15" customHeight="1">
      <c r="A9" s="16" t="s">
        <v>389</v>
      </c>
      <c r="B9" s="17">
        <v>0</v>
      </c>
      <c r="C9" s="18">
        <v>0</v>
      </c>
    </row>
    <row r="10" spans="1:3" ht="15" customHeight="1">
      <c r="A10" s="16" t="s">
        <v>390</v>
      </c>
      <c r="B10" s="17">
        <v>0</v>
      </c>
      <c r="C10" s="18">
        <v>0</v>
      </c>
    </row>
    <row r="11" spans="1:3" ht="25.5">
      <c r="A11" s="16" t="s">
        <v>391</v>
      </c>
      <c r="B11" s="17">
        <v>0</v>
      </c>
      <c r="C11" s="18">
        <v>0</v>
      </c>
    </row>
    <row r="12" spans="1:3" ht="19.5" customHeight="1">
      <c r="A12" s="13" t="s">
        <v>395</v>
      </c>
      <c r="B12" s="14">
        <f>SUM(B13:B17)</f>
        <v>2462</v>
      </c>
      <c r="C12" s="15">
        <f>SUM(C13:C17)</f>
        <v>0</v>
      </c>
    </row>
    <row r="13" spans="1:3" ht="15" customHeight="1">
      <c r="A13" s="16" t="s">
        <v>396</v>
      </c>
      <c r="B13" s="17">
        <v>0</v>
      </c>
      <c r="C13" s="18">
        <v>0</v>
      </c>
    </row>
    <row r="14" spans="1:3" ht="15" customHeight="1">
      <c r="A14" s="16" t="s">
        <v>397</v>
      </c>
      <c r="B14" s="17">
        <v>0</v>
      </c>
      <c r="C14" s="18">
        <v>0</v>
      </c>
    </row>
    <row r="15" spans="1:3" ht="15" customHeight="1">
      <c r="A15" s="16" t="s">
        <v>398</v>
      </c>
      <c r="B15" s="17">
        <v>0</v>
      </c>
      <c r="C15" s="18">
        <v>0</v>
      </c>
    </row>
    <row r="16" spans="1:3" ht="15" customHeight="1">
      <c r="A16" s="16" t="s">
        <v>399</v>
      </c>
      <c r="B16" s="46">
        <v>2134</v>
      </c>
      <c r="C16" s="281">
        <v>0</v>
      </c>
    </row>
    <row r="17" spans="1:3" ht="15" customHeight="1">
      <c r="A17" s="16" t="s">
        <v>400</v>
      </c>
      <c r="B17" s="17">
        <v>328</v>
      </c>
      <c r="C17" s="18">
        <v>0</v>
      </c>
    </row>
    <row r="18" spans="1:3" ht="19.5" customHeight="1">
      <c r="A18" s="13" t="s">
        <v>401</v>
      </c>
      <c r="B18" s="14">
        <f>B7+B12</f>
        <v>2462</v>
      </c>
      <c r="C18" s="15">
        <f>C7+C12</f>
        <v>0</v>
      </c>
    </row>
    <row r="19" spans="1:3" ht="15" customHeight="1" thickBot="1">
      <c r="A19" s="19"/>
      <c r="B19" s="20"/>
      <c r="C19" s="21"/>
    </row>
    <row r="20" spans="1:3" ht="46.5" thickBot="1" thickTop="1">
      <c r="A20" s="29" t="s">
        <v>415</v>
      </c>
      <c r="B20" s="30" t="s">
        <v>413</v>
      </c>
      <c r="C20" s="31" t="s">
        <v>414</v>
      </c>
    </row>
    <row r="21" spans="1:3" ht="19.5" customHeight="1" thickTop="1">
      <c r="A21" s="13" t="s">
        <v>402</v>
      </c>
      <c r="B21" s="14">
        <f>SUM(B22:B24)</f>
        <v>0</v>
      </c>
      <c r="C21" s="15">
        <f>SUM(C22:C24)</f>
        <v>0</v>
      </c>
    </row>
    <row r="22" spans="1:3" ht="15" customHeight="1">
      <c r="A22" s="16" t="s">
        <v>403</v>
      </c>
      <c r="B22" s="17">
        <v>0</v>
      </c>
      <c r="C22" s="18">
        <v>0</v>
      </c>
    </row>
    <row r="23" spans="1:3" ht="15" customHeight="1">
      <c r="A23" s="16" t="s">
        <v>404</v>
      </c>
      <c r="B23" s="17">
        <v>0</v>
      </c>
      <c r="C23" s="18">
        <v>0</v>
      </c>
    </row>
    <row r="24" spans="1:3" ht="15" customHeight="1">
      <c r="A24" s="16" t="s">
        <v>405</v>
      </c>
      <c r="B24" s="17">
        <v>0</v>
      </c>
      <c r="C24" s="18">
        <v>0</v>
      </c>
    </row>
    <row r="25" spans="1:3" ht="19.5" customHeight="1">
      <c r="A25" s="13" t="s">
        <v>406</v>
      </c>
      <c r="B25" s="14">
        <f>SUM(B26:B27)</f>
        <v>2462</v>
      </c>
      <c r="C25" s="15">
        <f>SUM(C26:C27)</f>
        <v>0</v>
      </c>
    </row>
    <row r="26" spans="1:3" ht="15" customHeight="1">
      <c r="A26" s="16" t="s">
        <v>407</v>
      </c>
      <c r="B26" s="17">
        <v>2462</v>
      </c>
      <c r="C26" s="18">
        <v>0</v>
      </c>
    </row>
    <row r="27" spans="1:3" ht="15" customHeight="1">
      <c r="A27" s="16" t="s">
        <v>408</v>
      </c>
      <c r="B27" s="17">
        <v>0</v>
      </c>
      <c r="C27" s="18">
        <v>0</v>
      </c>
    </row>
    <row r="28" spans="1:3" ht="19.5" customHeight="1">
      <c r="A28" s="13" t="s">
        <v>409</v>
      </c>
      <c r="B28" s="14">
        <f>SUM(B29:B31)</f>
        <v>0</v>
      </c>
      <c r="C28" s="15">
        <f>SUM(C29:C31)</f>
        <v>0</v>
      </c>
    </row>
    <row r="29" spans="1:3" ht="15" customHeight="1">
      <c r="A29" s="16" t="s">
        <v>410</v>
      </c>
      <c r="B29" s="17">
        <v>0</v>
      </c>
      <c r="C29" s="18">
        <v>0</v>
      </c>
    </row>
    <row r="30" spans="1:3" ht="15" customHeight="1">
      <c r="A30" s="16" t="s">
        <v>50</v>
      </c>
      <c r="B30" s="17">
        <v>0</v>
      </c>
      <c r="C30" s="18">
        <v>0</v>
      </c>
    </row>
    <row r="31" spans="1:3" ht="15" customHeight="1">
      <c r="A31" s="16" t="s">
        <v>411</v>
      </c>
      <c r="B31" s="17">
        <v>0</v>
      </c>
      <c r="C31" s="18">
        <v>0</v>
      </c>
    </row>
    <row r="32" spans="1:3" ht="19.5" customHeight="1" thickBot="1">
      <c r="A32" s="22" t="s">
        <v>412</v>
      </c>
      <c r="B32" s="23">
        <f>B21+B25+B28</f>
        <v>2462</v>
      </c>
      <c r="C32" s="24">
        <f>C21+C25+C28</f>
        <v>0</v>
      </c>
    </row>
    <row r="33" ht="13.5" thickTop="1"/>
    <row r="38" spans="1:6" ht="13.5">
      <c r="A38" s="484"/>
      <c r="B38" s="484"/>
      <c r="C38" s="484"/>
      <c r="D38" s="482"/>
      <c r="E38" s="482"/>
      <c r="F38" s="482"/>
    </row>
    <row r="39" spans="1:6" ht="13.5">
      <c r="A39" s="484"/>
      <c r="B39" s="484"/>
      <c r="C39" s="484"/>
      <c r="D39" s="482"/>
      <c r="E39" s="482"/>
      <c r="F39" s="482"/>
    </row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48.7109375" style="10" customWidth="1"/>
    <col min="3" max="4" width="15.7109375" style="10" customWidth="1"/>
  </cols>
  <sheetData>
    <row r="1" spans="1:4" s="37" customFormat="1" ht="15" customHeight="1">
      <c r="A1" s="36"/>
      <c r="B1" s="5"/>
      <c r="C1" s="5"/>
      <c r="D1" s="6" t="s">
        <v>786</v>
      </c>
    </row>
    <row r="2" spans="1:4" s="37" customFormat="1" ht="15" customHeight="1">
      <c r="A2" s="36"/>
      <c r="B2" s="5"/>
      <c r="C2" s="5"/>
      <c r="D2" s="6" t="str">
        <f>'1.a sz. melléklet'!F2</f>
        <v>a 3/2014. (V.13.) önkormányzati rendelethez</v>
      </c>
    </row>
    <row r="3" spans="1:4" s="37" customFormat="1" ht="15" customHeight="1">
      <c r="A3" s="36"/>
      <c r="B3" s="9"/>
      <c r="C3" s="9"/>
      <c r="D3" s="9"/>
    </row>
    <row r="4" spans="1:4" s="37" customFormat="1" ht="15" customHeight="1">
      <c r="A4" s="541" t="s">
        <v>48</v>
      </c>
      <c r="B4" s="541"/>
      <c r="C4" s="541"/>
      <c r="D4" s="541"/>
    </row>
    <row r="5" spans="1:4" s="37" customFormat="1" ht="15" customHeight="1" thickBot="1">
      <c r="A5" s="36"/>
      <c r="B5" s="12"/>
      <c r="C5" s="12"/>
      <c r="D5" s="6" t="s">
        <v>392</v>
      </c>
    </row>
    <row r="6" spans="1:4" s="37" customFormat="1" ht="23.25" thickTop="1">
      <c r="A6" s="54" t="s">
        <v>427</v>
      </c>
      <c r="B6" s="55" t="s">
        <v>347</v>
      </c>
      <c r="C6" s="55" t="s">
        <v>89</v>
      </c>
      <c r="D6" s="56" t="s">
        <v>90</v>
      </c>
    </row>
    <row r="7" spans="1:4" s="37" customFormat="1" ht="15" customHeight="1" thickBot="1">
      <c r="A7" s="72">
        <v>1</v>
      </c>
      <c r="B7" s="73">
        <v>2</v>
      </c>
      <c r="C7" s="73">
        <v>3</v>
      </c>
      <c r="D7" s="74">
        <v>4</v>
      </c>
    </row>
    <row r="8" spans="1:4" s="1" customFormat="1" ht="15" customHeight="1" thickTop="1">
      <c r="A8" s="68" t="s">
        <v>315</v>
      </c>
      <c r="B8" s="69" t="s">
        <v>429</v>
      </c>
      <c r="C8" s="70">
        <v>2134</v>
      </c>
      <c r="D8" s="78">
        <v>0</v>
      </c>
    </row>
    <row r="9" spans="1:4" s="1" customFormat="1" ht="15" customHeight="1">
      <c r="A9" s="44" t="s">
        <v>316</v>
      </c>
      <c r="B9" s="45" t="s">
        <v>430</v>
      </c>
      <c r="C9" s="46">
        <v>0</v>
      </c>
      <c r="D9" s="76">
        <v>0</v>
      </c>
    </row>
    <row r="10" spans="1:4" s="1" customFormat="1" ht="15" customHeight="1">
      <c r="A10" s="44" t="s">
        <v>317</v>
      </c>
      <c r="B10" s="45" t="s">
        <v>431</v>
      </c>
      <c r="C10" s="46">
        <v>328</v>
      </c>
      <c r="D10" s="76">
        <v>0</v>
      </c>
    </row>
    <row r="11" spans="1:4" s="1" customFormat="1" ht="15" customHeight="1">
      <c r="A11" s="44" t="s">
        <v>318</v>
      </c>
      <c r="B11" s="45" t="s">
        <v>432</v>
      </c>
      <c r="C11" s="46">
        <v>0</v>
      </c>
      <c r="D11" s="76">
        <v>0</v>
      </c>
    </row>
    <row r="12" spans="1:4" s="1" customFormat="1" ht="15" customHeight="1">
      <c r="A12" s="44" t="s">
        <v>319</v>
      </c>
      <c r="B12" s="45" t="s">
        <v>433</v>
      </c>
      <c r="C12" s="46">
        <v>0</v>
      </c>
      <c r="D12" s="76">
        <v>0</v>
      </c>
    </row>
    <row r="13" spans="1:4" s="1" customFormat="1" ht="15" customHeight="1">
      <c r="A13" s="44" t="s">
        <v>320</v>
      </c>
      <c r="B13" s="45" t="s">
        <v>585</v>
      </c>
      <c r="C13" s="46">
        <f>C8+C9+C10-C11-C12</f>
        <v>2462</v>
      </c>
      <c r="D13" s="76">
        <v>0</v>
      </c>
    </row>
    <row r="14" spans="1:4" s="1" customFormat="1" ht="15" customHeight="1">
      <c r="A14" s="44" t="s">
        <v>321</v>
      </c>
      <c r="B14" s="45" t="s">
        <v>434</v>
      </c>
      <c r="C14" s="46">
        <v>0</v>
      </c>
      <c r="D14" s="76">
        <v>0</v>
      </c>
    </row>
    <row r="15" spans="1:4" s="1" customFormat="1" ht="15" customHeight="1">
      <c r="A15" s="44" t="s">
        <v>322</v>
      </c>
      <c r="B15" s="45" t="s">
        <v>435</v>
      </c>
      <c r="C15" s="46">
        <v>0</v>
      </c>
      <c r="D15" s="76">
        <v>0</v>
      </c>
    </row>
    <row r="16" spans="1:4" s="1" customFormat="1" ht="15" customHeight="1">
      <c r="A16" s="44" t="s">
        <v>323</v>
      </c>
      <c r="B16" s="45" t="s">
        <v>586</v>
      </c>
      <c r="C16" s="46">
        <v>2462</v>
      </c>
      <c r="D16" s="76">
        <v>0</v>
      </c>
    </row>
    <row r="17" spans="1:4" s="1" customFormat="1" ht="15" customHeight="1">
      <c r="A17" s="44" t="s">
        <v>324</v>
      </c>
      <c r="B17" s="45" t="s">
        <v>437</v>
      </c>
      <c r="C17" s="46">
        <v>0</v>
      </c>
      <c r="D17" s="76">
        <v>0</v>
      </c>
    </row>
    <row r="18" spans="1:4" s="1" customFormat="1" ht="15" customHeight="1">
      <c r="A18" s="44" t="s">
        <v>349</v>
      </c>
      <c r="B18" s="45" t="s">
        <v>436</v>
      </c>
      <c r="C18" s="46">
        <v>0</v>
      </c>
      <c r="D18" s="76">
        <v>0</v>
      </c>
    </row>
    <row r="19" spans="1:4" s="1" customFormat="1" ht="15" customHeight="1">
      <c r="A19" s="44" t="s">
        <v>325</v>
      </c>
      <c r="B19" s="45" t="s">
        <v>587</v>
      </c>
      <c r="C19" s="46">
        <v>2462</v>
      </c>
      <c r="D19" s="76">
        <v>0</v>
      </c>
    </row>
    <row r="20" spans="1:4" s="1" customFormat="1" ht="15" customHeight="1">
      <c r="A20" s="44" t="s">
        <v>350</v>
      </c>
      <c r="B20" s="45" t="s">
        <v>440</v>
      </c>
      <c r="C20" s="46">
        <v>0</v>
      </c>
      <c r="D20" s="76">
        <v>0</v>
      </c>
    </row>
    <row r="21" spans="1:4" s="1" customFormat="1" ht="15" customHeight="1">
      <c r="A21" s="44" t="s">
        <v>351</v>
      </c>
      <c r="B21" s="45" t="s">
        <v>438</v>
      </c>
      <c r="C21" s="46">
        <v>0</v>
      </c>
      <c r="D21" s="76">
        <v>0</v>
      </c>
    </row>
    <row r="22" spans="1:4" s="1" customFormat="1" ht="15" customHeight="1" thickBot="1">
      <c r="A22" s="48" t="s">
        <v>352</v>
      </c>
      <c r="B22" s="49" t="s">
        <v>439</v>
      </c>
      <c r="C22" s="50">
        <v>2462</v>
      </c>
      <c r="D22" s="77">
        <v>0</v>
      </c>
    </row>
    <row r="23" spans="1:4" s="1" customFormat="1" ht="15" customHeight="1" thickTop="1">
      <c r="A23" s="9"/>
      <c r="B23" s="9"/>
      <c r="C23" s="9"/>
      <c r="D23" s="9"/>
    </row>
    <row r="38" spans="1:6" ht="12.75">
      <c r="A38" s="481"/>
      <c r="B38" s="481"/>
      <c r="C38" s="481"/>
      <c r="D38" s="481"/>
      <c r="E38" s="482"/>
      <c r="F38" s="482"/>
    </row>
    <row r="39" spans="1:6" ht="12.75">
      <c r="A39" s="481"/>
      <c r="B39" s="481"/>
      <c r="C39" s="481"/>
      <c r="D39" s="481"/>
      <c r="E39" s="482"/>
      <c r="F39" s="482"/>
    </row>
  </sheetData>
  <sheetProtection/>
  <mergeCells count="1">
    <mergeCell ref="A4:D4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42.7109375" style="10" customWidth="1"/>
    <col min="3" max="5" width="10.7109375" style="10" customWidth="1"/>
    <col min="6" max="6" width="8.7109375" style="10" customWidth="1"/>
  </cols>
  <sheetData>
    <row r="1" spans="1:7" s="37" customFormat="1" ht="15" customHeight="1">
      <c r="A1" s="36"/>
      <c r="B1" s="36"/>
      <c r="C1" s="5"/>
      <c r="D1" s="5"/>
      <c r="E1" s="5"/>
      <c r="F1" s="6" t="s">
        <v>393</v>
      </c>
      <c r="G1" s="36"/>
    </row>
    <row r="2" spans="1:7" s="37" customFormat="1" ht="15" customHeight="1">
      <c r="A2" s="36"/>
      <c r="B2" s="36"/>
      <c r="C2" s="5"/>
      <c r="D2" s="5"/>
      <c r="E2" s="5"/>
      <c r="F2" s="6" t="str">
        <f>'1.a sz. melléklet'!F2</f>
        <v>a 3/2014. (V.13.) önkormányzati rendelethez</v>
      </c>
      <c r="G2" s="36"/>
    </row>
    <row r="3" spans="1:7" s="37" customFormat="1" ht="15" customHeight="1">
      <c r="A3" s="36"/>
      <c r="B3" s="36"/>
      <c r="C3" s="9"/>
      <c r="D3" s="9"/>
      <c r="E3" s="9"/>
      <c r="F3" s="9"/>
      <c r="G3" s="36"/>
    </row>
    <row r="4" spans="1:7" s="37" customFormat="1" ht="15" customHeight="1">
      <c r="A4" s="541" t="s">
        <v>441</v>
      </c>
      <c r="B4" s="541"/>
      <c r="C4" s="541"/>
      <c r="D4" s="541"/>
      <c r="E4" s="541"/>
      <c r="F4" s="541"/>
      <c r="G4" s="36"/>
    </row>
    <row r="5" spans="1:7" s="37" customFormat="1" ht="15" customHeight="1" thickBot="1">
      <c r="A5" s="36"/>
      <c r="B5" s="36"/>
      <c r="C5" s="12"/>
      <c r="D5" s="12"/>
      <c r="E5" s="12"/>
      <c r="F5" s="6" t="s">
        <v>392</v>
      </c>
      <c r="G5" s="36"/>
    </row>
    <row r="6" spans="1:6" s="37" customFormat="1" ht="23.25" thickTop="1">
      <c r="A6" s="54" t="s">
        <v>427</v>
      </c>
      <c r="B6" s="55" t="s">
        <v>347</v>
      </c>
      <c r="C6" s="55" t="s">
        <v>370</v>
      </c>
      <c r="D6" s="55" t="s">
        <v>371</v>
      </c>
      <c r="E6" s="55" t="s">
        <v>372</v>
      </c>
      <c r="F6" s="56" t="s">
        <v>416</v>
      </c>
    </row>
    <row r="7" spans="1:6" s="37" customFormat="1" ht="15" customHeight="1" thickBot="1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4">
        <v>6</v>
      </c>
    </row>
    <row r="8" spans="1:6" s="1" customFormat="1" ht="15" customHeight="1" thickTop="1">
      <c r="A8" s="68" t="s">
        <v>315</v>
      </c>
      <c r="B8" s="69" t="s">
        <v>137</v>
      </c>
      <c r="C8" s="70">
        <v>29173</v>
      </c>
      <c r="D8" s="70">
        <v>29741</v>
      </c>
      <c r="E8" s="70">
        <v>28472</v>
      </c>
      <c r="F8" s="71">
        <f>E8/D8</f>
        <v>0.957331629736727</v>
      </c>
    </row>
    <row r="9" spans="1:6" s="1" customFormat="1" ht="15" customHeight="1">
      <c r="A9" s="44" t="s">
        <v>316</v>
      </c>
      <c r="B9" s="45" t="s">
        <v>52</v>
      </c>
      <c r="C9" s="46">
        <v>7843</v>
      </c>
      <c r="D9" s="46">
        <v>7843</v>
      </c>
      <c r="E9" s="46">
        <v>7274</v>
      </c>
      <c r="F9" s="47">
        <f aca="true" t="shared" si="0" ref="F9:F58">E9/D9</f>
        <v>0.927451230396532</v>
      </c>
    </row>
    <row r="10" spans="1:6" s="1" customFormat="1" ht="15" customHeight="1">
      <c r="A10" s="44" t="s">
        <v>317</v>
      </c>
      <c r="B10" s="45" t="s">
        <v>138</v>
      </c>
      <c r="C10" s="46">
        <v>75508</v>
      </c>
      <c r="D10" s="46">
        <v>80102</v>
      </c>
      <c r="E10" s="46">
        <v>70915</v>
      </c>
      <c r="F10" s="47">
        <f t="shared" si="0"/>
        <v>0.8853087313675064</v>
      </c>
    </row>
    <row r="11" spans="1:6" s="1" customFormat="1" ht="15" customHeight="1">
      <c r="A11" s="44" t="s">
        <v>318</v>
      </c>
      <c r="B11" s="45" t="s">
        <v>418</v>
      </c>
      <c r="C11" s="46">
        <v>18477</v>
      </c>
      <c r="D11" s="46">
        <v>18477</v>
      </c>
      <c r="E11" s="46">
        <v>17521</v>
      </c>
      <c r="F11" s="47">
        <f t="shared" si="0"/>
        <v>0.9482599989175732</v>
      </c>
    </row>
    <row r="12" spans="1:8" s="1" customFormat="1" ht="22.5">
      <c r="A12" s="44" t="s">
        <v>319</v>
      </c>
      <c r="B12" s="45" t="s">
        <v>417</v>
      </c>
      <c r="C12" s="46">
        <v>64694</v>
      </c>
      <c r="D12" s="46">
        <v>127023</v>
      </c>
      <c r="E12" s="46">
        <v>17324</v>
      </c>
      <c r="F12" s="47">
        <f t="shared" si="0"/>
        <v>0.13638474921864543</v>
      </c>
      <c r="H12" s="75"/>
    </row>
    <row r="13" spans="1:6" s="1" customFormat="1" ht="15" customHeight="1">
      <c r="A13" s="44" t="s">
        <v>320</v>
      </c>
      <c r="B13" s="45" t="s">
        <v>140</v>
      </c>
      <c r="C13" s="46">
        <v>7680</v>
      </c>
      <c r="D13" s="46">
        <v>7680</v>
      </c>
      <c r="E13" s="46">
        <v>4595</v>
      </c>
      <c r="F13" s="47">
        <f t="shared" si="0"/>
        <v>0.5983072916666666</v>
      </c>
    </row>
    <row r="14" spans="1:6" s="1" customFormat="1" ht="15" customHeight="1">
      <c r="A14" s="44" t="s">
        <v>321</v>
      </c>
      <c r="B14" s="45" t="s">
        <v>53</v>
      </c>
      <c r="C14" s="46">
        <v>10500</v>
      </c>
      <c r="D14" s="46">
        <v>10500</v>
      </c>
      <c r="E14" s="46">
        <v>939</v>
      </c>
      <c r="F14" s="47">
        <f t="shared" si="0"/>
        <v>0.08942857142857143</v>
      </c>
    </row>
    <row r="15" spans="1:6" s="1" customFormat="1" ht="15" customHeight="1">
      <c r="A15" s="44" t="s">
        <v>322</v>
      </c>
      <c r="B15" s="45" t="s">
        <v>54</v>
      </c>
      <c r="C15" s="46">
        <v>42199</v>
      </c>
      <c r="D15" s="46">
        <v>62057</v>
      </c>
      <c r="E15" s="46">
        <v>40556</v>
      </c>
      <c r="F15" s="47">
        <f t="shared" si="0"/>
        <v>0.6535282079378636</v>
      </c>
    </row>
    <row r="16" spans="1:6" s="1" customFormat="1" ht="22.5">
      <c r="A16" s="44" t="s">
        <v>323</v>
      </c>
      <c r="B16" s="45" t="s">
        <v>419</v>
      </c>
      <c r="C16" s="46">
        <v>14500</v>
      </c>
      <c r="D16" s="46">
        <v>14500</v>
      </c>
      <c r="E16" s="46">
        <v>0</v>
      </c>
      <c r="F16" s="47">
        <f t="shared" si="0"/>
        <v>0</v>
      </c>
    </row>
    <row r="17" spans="1:9" s="1" customFormat="1" ht="22.5">
      <c r="A17" s="44" t="s">
        <v>324</v>
      </c>
      <c r="B17" s="45" t="s">
        <v>420</v>
      </c>
      <c r="C17" s="46">
        <v>0</v>
      </c>
      <c r="D17" s="46">
        <v>10850</v>
      </c>
      <c r="E17" s="46">
        <v>5100</v>
      </c>
      <c r="F17" s="47">
        <f t="shared" si="0"/>
        <v>0.4700460829493088</v>
      </c>
      <c r="I17" s="75"/>
    </row>
    <row r="18" spans="1:6" s="1" customFormat="1" ht="15" customHeight="1">
      <c r="A18" s="44" t="s">
        <v>349</v>
      </c>
      <c r="B18" s="45" t="s">
        <v>55</v>
      </c>
      <c r="C18" s="46">
        <v>0</v>
      </c>
      <c r="D18" s="46">
        <v>0</v>
      </c>
      <c r="E18" s="46">
        <v>0</v>
      </c>
      <c r="F18" s="47"/>
    </row>
    <row r="19" spans="1:6" s="1" customFormat="1" ht="15" customHeight="1">
      <c r="A19" s="44" t="s">
        <v>325</v>
      </c>
      <c r="B19" s="45" t="s">
        <v>56</v>
      </c>
      <c r="C19" s="46">
        <v>0</v>
      </c>
      <c r="D19" s="46">
        <v>0</v>
      </c>
      <c r="E19" s="46">
        <v>0</v>
      </c>
      <c r="F19" s="47"/>
    </row>
    <row r="20" spans="1:8" s="1" customFormat="1" ht="24">
      <c r="A20" s="61" t="s">
        <v>350</v>
      </c>
      <c r="B20" s="62" t="s">
        <v>57</v>
      </c>
      <c r="C20" s="63">
        <f>SUM(C8:C19)</f>
        <v>270574</v>
      </c>
      <c r="D20" s="63">
        <f>SUM(D8:D19)</f>
        <v>368773</v>
      </c>
      <c r="E20" s="63">
        <f>SUM(E8:E19)</f>
        <v>192696</v>
      </c>
      <c r="F20" s="64">
        <f t="shared" si="0"/>
        <v>0.5225328318504879</v>
      </c>
      <c r="H20" s="75"/>
    </row>
    <row r="21" spans="1:6" s="1" customFormat="1" ht="15" customHeight="1">
      <c r="A21" s="44" t="s">
        <v>351</v>
      </c>
      <c r="B21" s="45" t="s">
        <v>58</v>
      </c>
      <c r="C21" s="46">
        <v>0</v>
      </c>
      <c r="D21" s="46">
        <v>0</v>
      </c>
      <c r="E21" s="46">
        <v>0</v>
      </c>
      <c r="F21" s="47"/>
    </row>
    <row r="22" spans="1:6" s="1" customFormat="1" ht="15" customHeight="1">
      <c r="A22" s="44" t="s">
        <v>352</v>
      </c>
      <c r="B22" s="45" t="s">
        <v>59</v>
      </c>
      <c r="C22" s="46">
        <v>0</v>
      </c>
      <c r="D22" s="46">
        <v>0</v>
      </c>
      <c r="E22" s="46">
        <v>0</v>
      </c>
      <c r="F22" s="47"/>
    </row>
    <row r="23" spans="1:6" s="1" customFormat="1" ht="15" customHeight="1">
      <c r="A23" s="44" t="s">
        <v>326</v>
      </c>
      <c r="B23" s="45" t="s">
        <v>60</v>
      </c>
      <c r="C23" s="46">
        <v>0</v>
      </c>
      <c r="D23" s="46">
        <v>0</v>
      </c>
      <c r="E23" s="46">
        <v>0</v>
      </c>
      <c r="F23" s="47"/>
    </row>
    <row r="24" spans="1:6" s="1" customFormat="1" ht="15" customHeight="1">
      <c r="A24" s="44" t="s">
        <v>353</v>
      </c>
      <c r="B24" s="45" t="s">
        <v>61</v>
      </c>
      <c r="C24" s="46">
        <v>0</v>
      </c>
      <c r="D24" s="46">
        <v>0</v>
      </c>
      <c r="E24" s="46">
        <v>0</v>
      </c>
      <c r="F24" s="47"/>
    </row>
    <row r="25" spans="1:6" s="1" customFormat="1" ht="15" customHeight="1">
      <c r="A25" s="44" t="s">
        <v>354</v>
      </c>
      <c r="B25" s="45" t="s">
        <v>62</v>
      </c>
      <c r="C25" s="46">
        <v>0</v>
      </c>
      <c r="D25" s="46">
        <v>0</v>
      </c>
      <c r="E25" s="46">
        <v>0</v>
      </c>
      <c r="F25" s="47"/>
    </row>
    <row r="26" spans="1:6" s="1" customFormat="1" ht="15" customHeight="1">
      <c r="A26" s="44" t="s">
        <v>314</v>
      </c>
      <c r="B26" s="45" t="s">
        <v>63</v>
      </c>
      <c r="C26" s="46">
        <v>0</v>
      </c>
      <c r="D26" s="46">
        <v>0</v>
      </c>
      <c r="E26" s="46">
        <v>0</v>
      </c>
      <c r="F26" s="47"/>
    </row>
    <row r="27" spans="1:6" s="1" customFormat="1" ht="24">
      <c r="A27" s="61" t="s">
        <v>355</v>
      </c>
      <c r="B27" s="62" t="s">
        <v>64</v>
      </c>
      <c r="C27" s="63">
        <v>14677</v>
      </c>
      <c r="D27" s="63">
        <v>14677</v>
      </c>
      <c r="E27" s="63">
        <v>14677</v>
      </c>
      <c r="F27" s="64">
        <f t="shared" si="0"/>
        <v>1</v>
      </c>
    </row>
    <row r="28" spans="1:6" s="1" customFormat="1" ht="18" customHeight="1">
      <c r="A28" s="57" t="s">
        <v>327</v>
      </c>
      <c r="B28" s="58" t="s">
        <v>65</v>
      </c>
      <c r="C28" s="59">
        <f>C20+C27</f>
        <v>285251</v>
      </c>
      <c r="D28" s="59">
        <f>D20+D27</f>
        <v>383450</v>
      </c>
      <c r="E28" s="59">
        <f>E20+E27</f>
        <v>207373</v>
      </c>
      <c r="F28" s="60">
        <f t="shared" si="0"/>
        <v>0.5408084496022949</v>
      </c>
    </row>
    <row r="29" spans="1:6" s="1" customFormat="1" ht="15" customHeight="1">
      <c r="A29" s="44" t="s">
        <v>328</v>
      </c>
      <c r="B29" s="45" t="s">
        <v>66</v>
      </c>
      <c r="C29" s="46">
        <v>0</v>
      </c>
      <c r="D29" s="46">
        <v>0</v>
      </c>
      <c r="E29" s="46">
        <v>0</v>
      </c>
      <c r="F29" s="47"/>
    </row>
    <row r="30" spans="1:6" s="1" customFormat="1" ht="15" customHeight="1">
      <c r="A30" s="44" t="s">
        <v>329</v>
      </c>
      <c r="B30" s="45" t="s">
        <v>67</v>
      </c>
      <c r="C30" s="46">
        <v>0</v>
      </c>
      <c r="D30" s="46">
        <v>0</v>
      </c>
      <c r="E30" s="46">
        <v>135</v>
      </c>
      <c r="F30" s="47"/>
    </row>
    <row r="31" spans="1:6" s="1" customFormat="1" ht="18" customHeight="1">
      <c r="A31" s="57" t="s">
        <v>330</v>
      </c>
      <c r="B31" s="58" t="s">
        <v>68</v>
      </c>
      <c r="C31" s="59">
        <f>SUM(C28:C30)</f>
        <v>285251</v>
      </c>
      <c r="D31" s="59">
        <f>SUM(D28:D30)</f>
        <v>383450</v>
      </c>
      <c r="E31" s="59">
        <f>SUM(E28:E30)</f>
        <v>207508</v>
      </c>
      <c r="F31" s="60">
        <f t="shared" si="0"/>
        <v>0.5411605163645847</v>
      </c>
    </row>
    <row r="32" spans="1:6" s="1" customFormat="1" ht="15" customHeight="1">
      <c r="A32" s="44" t="s">
        <v>356</v>
      </c>
      <c r="B32" s="45" t="s">
        <v>69</v>
      </c>
      <c r="C32" s="46">
        <v>43702</v>
      </c>
      <c r="D32" s="46">
        <v>63720</v>
      </c>
      <c r="E32" s="46">
        <v>66518</v>
      </c>
      <c r="F32" s="47">
        <f t="shared" si="0"/>
        <v>1.0439108600125548</v>
      </c>
    </row>
    <row r="33" spans="1:6" s="1" customFormat="1" ht="15" customHeight="1">
      <c r="A33" s="44" t="s">
        <v>357</v>
      </c>
      <c r="B33" s="45" t="s">
        <v>421</v>
      </c>
      <c r="C33" s="46">
        <v>9593</v>
      </c>
      <c r="D33" s="46">
        <v>9473</v>
      </c>
      <c r="E33" s="46">
        <v>11964</v>
      </c>
      <c r="F33" s="47">
        <f t="shared" si="0"/>
        <v>1.2629578802913544</v>
      </c>
    </row>
    <row r="34" spans="1:6" s="1" customFormat="1" ht="22.5">
      <c r="A34" s="44" t="s">
        <v>341</v>
      </c>
      <c r="B34" s="45" t="s">
        <v>422</v>
      </c>
      <c r="C34" s="46">
        <v>50</v>
      </c>
      <c r="D34" s="46">
        <v>588</v>
      </c>
      <c r="E34" s="46">
        <v>718</v>
      </c>
      <c r="F34" s="47">
        <f t="shared" si="0"/>
        <v>1.2210884353741496</v>
      </c>
    </row>
    <row r="35" spans="1:6" s="1" customFormat="1" ht="15" customHeight="1">
      <c r="A35" s="44" t="s">
        <v>358</v>
      </c>
      <c r="B35" s="45" t="s">
        <v>70</v>
      </c>
      <c r="C35" s="46">
        <v>64906</v>
      </c>
      <c r="D35" s="46">
        <v>77631</v>
      </c>
      <c r="E35" s="46">
        <v>80269</v>
      </c>
      <c r="F35" s="47">
        <f t="shared" si="0"/>
        <v>1.033981270368796</v>
      </c>
    </row>
    <row r="36" spans="1:6" s="1" customFormat="1" ht="15" customHeight="1">
      <c r="A36" s="44" t="s">
        <v>331</v>
      </c>
      <c r="B36" s="45" t="s">
        <v>423</v>
      </c>
      <c r="C36" s="46">
        <v>59906</v>
      </c>
      <c r="D36" s="46">
        <v>74531</v>
      </c>
      <c r="E36" s="46">
        <v>76711</v>
      </c>
      <c r="F36" s="47">
        <f t="shared" si="0"/>
        <v>1.0292495740027638</v>
      </c>
    </row>
    <row r="37" spans="1:6" s="1" customFormat="1" ht="22.5">
      <c r="A37" s="44" t="s">
        <v>342</v>
      </c>
      <c r="B37" s="45" t="s">
        <v>424</v>
      </c>
      <c r="C37" s="46">
        <v>4182</v>
      </c>
      <c r="D37" s="46">
        <v>3333</v>
      </c>
      <c r="E37" s="46">
        <v>3333</v>
      </c>
      <c r="F37" s="47">
        <f t="shared" si="0"/>
        <v>1</v>
      </c>
    </row>
    <row r="38" spans="1:6" s="1" customFormat="1" ht="23.25" thickBot="1">
      <c r="A38" s="229" t="s">
        <v>359</v>
      </c>
      <c r="B38" s="230" t="s">
        <v>425</v>
      </c>
      <c r="C38" s="231">
        <v>8132</v>
      </c>
      <c r="D38" s="231">
        <v>674</v>
      </c>
      <c r="E38" s="231">
        <v>707</v>
      </c>
      <c r="F38" s="476">
        <f t="shared" si="0"/>
        <v>1.0489614243323442</v>
      </c>
    </row>
    <row r="39" spans="1:6" s="1" customFormat="1" ht="13.5" thickTop="1">
      <c r="A39" s="335"/>
      <c r="B39" s="473"/>
      <c r="C39" s="474"/>
      <c r="D39" s="474"/>
      <c r="E39" s="474"/>
      <c r="F39" s="475"/>
    </row>
    <row r="40" spans="1:6" s="1" customFormat="1" ht="13.5" thickBot="1">
      <c r="A40" s="470"/>
      <c r="B40" s="471"/>
      <c r="C40" s="472"/>
      <c r="D40" s="472"/>
      <c r="E40" s="472"/>
      <c r="F40" s="433" t="s">
        <v>392</v>
      </c>
    </row>
    <row r="41" spans="1:6" s="1" customFormat="1" ht="23.25" thickTop="1">
      <c r="A41" s="232" t="s">
        <v>427</v>
      </c>
      <c r="B41" s="222" t="s">
        <v>347</v>
      </c>
      <c r="C41" s="222" t="s">
        <v>370</v>
      </c>
      <c r="D41" s="222" t="s">
        <v>371</v>
      </c>
      <c r="E41" s="222" t="s">
        <v>372</v>
      </c>
      <c r="F41" s="233" t="s">
        <v>416</v>
      </c>
    </row>
    <row r="42" spans="1:6" s="1" customFormat="1" ht="13.5" thickBot="1">
      <c r="A42" s="72">
        <v>1</v>
      </c>
      <c r="B42" s="73">
        <v>2</v>
      </c>
      <c r="C42" s="73">
        <v>3</v>
      </c>
      <c r="D42" s="73">
        <v>4</v>
      </c>
      <c r="E42" s="73">
        <v>5</v>
      </c>
      <c r="F42" s="74">
        <v>6</v>
      </c>
    </row>
    <row r="43" spans="1:6" s="1" customFormat="1" ht="15" customHeight="1" thickTop="1">
      <c r="A43" s="44" t="s">
        <v>343</v>
      </c>
      <c r="B43" s="45" t="s">
        <v>71</v>
      </c>
      <c r="C43" s="46">
        <v>25098</v>
      </c>
      <c r="D43" s="46">
        <v>57196</v>
      </c>
      <c r="E43" s="46">
        <v>65272</v>
      </c>
      <c r="F43" s="47">
        <f t="shared" si="0"/>
        <v>1.141198685222743</v>
      </c>
    </row>
    <row r="44" spans="1:6" s="1" customFormat="1" ht="15" customHeight="1">
      <c r="A44" s="44" t="s">
        <v>332</v>
      </c>
      <c r="B44" s="45" t="s">
        <v>72</v>
      </c>
      <c r="C44" s="46">
        <v>25098</v>
      </c>
      <c r="D44" s="46">
        <v>57196</v>
      </c>
      <c r="E44" s="46">
        <v>57197</v>
      </c>
      <c r="F44" s="47">
        <f t="shared" si="0"/>
        <v>1.0000174837401217</v>
      </c>
    </row>
    <row r="45" spans="1:6" s="1" customFormat="1" ht="15" customHeight="1">
      <c r="A45" s="44" t="s">
        <v>334</v>
      </c>
      <c r="B45" s="45" t="s">
        <v>73</v>
      </c>
      <c r="C45" s="46">
        <v>0</v>
      </c>
      <c r="D45" s="46">
        <v>0</v>
      </c>
      <c r="E45" s="46">
        <v>0</v>
      </c>
      <c r="F45" s="47"/>
    </row>
    <row r="46" spans="1:6" s="1" customFormat="1" ht="15" customHeight="1">
      <c r="A46" s="44" t="s">
        <v>360</v>
      </c>
      <c r="B46" s="45" t="s">
        <v>74</v>
      </c>
      <c r="C46" s="46">
        <v>0</v>
      </c>
      <c r="D46" s="46">
        <v>0</v>
      </c>
      <c r="E46" s="46">
        <v>0</v>
      </c>
      <c r="F46" s="47"/>
    </row>
    <row r="47" spans="1:6" s="1" customFormat="1" ht="24">
      <c r="A47" s="61" t="s">
        <v>335</v>
      </c>
      <c r="B47" s="62" t="s">
        <v>426</v>
      </c>
      <c r="C47" s="63">
        <f>C32+C33+C34+C35+C37+C38+C43</f>
        <v>155663</v>
      </c>
      <c r="D47" s="63">
        <f>D32+D33+D34+D35+D37+D38+D43</f>
        <v>212615</v>
      </c>
      <c r="E47" s="63">
        <f>E32+E33+E34+E35+E37+E38+E43</f>
        <v>228781</v>
      </c>
      <c r="F47" s="64">
        <f t="shared" si="0"/>
        <v>1.076034146226748</v>
      </c>
    </row>
    <row r="48" spans="1:6" s="1" customFormat="1" ht="15" customHeight="1">
      <c r="A48" s="44" t="s">
        <v>361</v>
      </c>
      <c r="B48" s="45" t="s">
        <v>75</v>
      </c>
      <c r="C48" s="46">
        <v>0</v>
      </c>
      <c r="D48" s="46">
        <v>0</v>
      </c>
      <c r="E48" s="46">
        <v>0</v>
      </c>
      <c r="F48" s="47"/>
    </row>
    <row r="49" spans="1:6" s="1" customFormat="1" ht="15" customHeight="1">
      <c r="A49" s="44" t="s">
        <v>336</v>
      </c>
      <c r="B49" s="45" t="s">
        <v>76</v>
      </c>
      <c r="C49" s="46">
        <v>0</v>
      </c>
      <c r="D49" s="46">
        <v>0</v>
      </c>
      <c r="E49" s="46">
        <v>0</v>
      </c>
      <c r="F49" s="47"/>
    </row>
    <row r="50" spans="1:6" s="1" customFormat="1" ht="15" customHeight="1">
      <c r="A50" s="44" t="s">
        <v>344</v>
      </c>
      <c r="B50" s="45" t="s">
        <v>77</v>
      </c>
      <c r="C50" s="46">
        <v>0</v>
      </c>
      <c r="D50" s="46">
        <v>0</v>
      </c>
      <c r="E50" s="46">
        <v>0</v>
      </c>
      <c r="F50" s="47"/>
    </row>
    <row r="51" spans="1:6" s="1" customFormat="1" ht="15" customHeight="1">
      <c r="A51" s="44" t="s">
        <v>362</v>
      </c>
      <c r="B51" s="45" t="s">
        <v>78</v>
      </c>
      <c r="C51" s="46">
        <v>0</v>
      </c>
      <c r="D51" s="46">
        <v>0</v>
      </c>
      <c r="E51" s="46">
        <v>0</v>
      </c>
      <c r="F51" s="47"/>
    </row>
    <row r="52" spans="1:6" s="1" customFormat="1" ht="15" customHeight="1">
      <c r="A52" s="44" t="s">
        <v>363</v>
      </c>
      <c r="B52" s="45" t="s">
        <v>79</v>
      </c>
      <c r="C52" s="46">
        <v>0</v>
      </c>
      <c r="D52" s="46">
        <v>40000</v>
      </c>
      <c r="E52" s="46">
        <v>40000</v>
      </c>
      <c r="F52" s="47"/>
    </row>
    <row r="53" spans="1:6" s="1" customFormat="1" ht="24">
      <c r="A53" s="61" t="s">
        <v>364</v>
      </c>
      <c r="B53" s="62" t="s">
        <v>80</v>
      </c>
      <c r="C53" s="63">
        <v>0</v>
      </c>
      <c r="D53" s="63">
        <v>40000</v>
      </c>
      <c r="E53" s="63">
        <v>40000</v>
      </c>
      <c r="F53" s="64"/>
    </row>
    <row r="54" spans="1:6" s="1" customFormat="1" ht="18" customHeight="1">
      <c r="A54" s="57" t="s">
        <v>365</v>
      </c>
      <c r="B54" s="58" t="s">
        <v>81</v>
      </c>
      <c r="C54" s="59">
        <f>C47+C53</f>
        <v>155663</v>
      </c>
      <c r="D54" s="59">
        <f>D47+D53</f>
        <v>252615</v>
      </c>
      <c r="E54" s="59">
        <f>E47+E53</f>
        <v>268781</v>
      </c>
      <c r="F54" s="60">
        <f t="shared" si="0"/>
        <v>1.0639946163133622</v>
      </c>
    </row>
    <row r="55" spans="1:6" s="1" customFormat="1" ht="15" customHeight="1">
      <c r="A55" s="44" t="s">
        <v>345</v>
      </c>
      <c r="B55" s="45" t="s">
        <v>82</v>
      </c>
      <c r="C55" s="46">
        <v>129588</v>
      </c>
      <c r="D55" s="46">
        <v>130835</v>
      </c>
      <c r="E55" s="46">
        <v>0</v>
      </c>
      <c r="F55" s="47">
        <f t="shared" si="0"/>
        <v>0</v>
      </c>
    </row>
    <row r="56" spans="1:6" s="1" customFormat="1" ht="15" customHeight="1">
      <c r="A56" s="44" t="s">
        <v>366</v>
      </c>
      <c r="B56" s="45" t="s">
        <v>83</v>
      </c>
      <c r="C56" s="46">
        <v>0</v>
      </c>
      <c r="D56" s="46">
        <v>0</v>
      </c>
      <c r="E56" s="46">
        <v>215</v>
      </c>
      <c r="F56" s="47"/>
    </row>
    <row r="57" spans="1:6" s="1" customFormat="1" ht="18" customHeight="1">
      <c r="A57" s="57" t="s">
        <v>346</v>
      </c>
      <c r="B57" s="58" t="s">
        <v>84</v>
      </c>
      <c r="C57" s="59">
        <f>SUM(C54:C56)</f>
        <v>285251</v>
      </c>
      <c r="D57" s="59">
        <f>SUM(D54:D56)</f>
        <v>383450</v>
      </c>
      <c r="E57" s="59">
        <f>SUM(E54:E56)</f>
        <v>268996</v>
      </c>
      <c r="F57" s="60">
        <f t="shared" si="0"/>
        <v>0.7015151910288173</v>
      </c>
    </row>
    <row r="58" spans="1:6" s="1" customFormat="1" ht="45.75">
      <c r="A58" s="44" t="s">
        <v>337</v>
      </c>
      <c r="B58" s="45" t="s">
        <v>85</v>
      </c>
      <c r="C58" s="46">
        <f>C47-C20</f>
        <v>-114911</v>
      </c>
      <c r="D58" s="46">
        <f>D47-D20</f>
        <v>-156158</v>
      </c>
      <c r="E58" s="46">
        <f>E47-E20</f>
        <v>36085</v>
      </c>
      <c r="F58" s="47">
        <f t="shared" si="0"/>
        <v>-0.23108005993929226</v>
      </c>
    </row>
    <row r="59" spans="1:6" s="1" customFormat="1" ht="57">
      <c r="A59" s="44" t="s">
        <v>367</v>
      </c>
      <c r="B59" s="45" t="s">
        <v>86</v>
      </c>
      <c r="C59" s="46">
        <f>C58+C55-C29</f>
        <v>14677</v>
      </c>
      <c r="D59" s="46">
        <f>D58+D55-D29</f>
        <v>-25323</v>
      </c>
      <c r="E59" s="46">
        <f>E58+E55-E29</f>
        <v>36085</v>
      </c>
      <c r="F59" s="47"/>
    </row>
    <row r="60" spans="1:6" s="1" customFormat="1" ht="18" customHeight="1">
      <c r="A60" s="44" t="s">
        <v>338</v>
      </c>
      <c r="B60" s="45" t="s">
        <v>87</v>
      </c>
      <c r="C60" s="46">
        <v>0</v>
      </c>
      <c r="D60" s="46">
        <f>D53-D27</f>
        <v>25323</v>
      </c>
      <c r="E60" s="46">
        <v>40000</v>
      </c>
      <c r="F60" s="47"/>
    </row>
    <row r="61" spans="1:6" s="1" customFormat="1" ht="23.25" thickBot="1">
      <c r="A61" s="48" t="s">
        <v>368</v>
      </c>
      <c r="B61" s="49" t="s">
        <v>88</v>
      </c>
      <c r="C61" s="50">
        <v>0</v>
      </c>
      <c r="D61" s="50">
        <v>0</v>
      </c>
      <c r="E61" s="50">
        <f>E56-E30</f>
        <v>80</v>
      </c>
      <c r="F61" s="51"/>
    </row>
    <row r="62" ht="13.5" thickTop="1"/>
  </sheetData>
  <sheetProtection/>
  <mergeCells count="1">
    <mergeCell ref="A4:F4"/>
  </mergeCells>
  <printOptions/>
  <pageMargins left="0.75" right="0.75" top="1" bottom="1" header="0.5" footer="0.5"/>
  <pageSetup horizontalDpi="300" verticalDpi="300" orientation="portrait" scale="94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S3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0.7109375" style="4" customWidth="1"/>
    <col min="2" max="3" width="15.7109375" style="4" customWidth="1"/>
  </cols>
  <sheetData>
    <row r="1" spans="1:253" s="3" customFormat="1" ht="15" customHeight="1">
      <c r="A1" s="5"/>
      <c r="B1" s="5"/>
      <c r="C1" s="6" t="s">
        <v>428</v>
      </c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</row>
    <row r="2" spans="1:253" s="3" customFormat="1" ht="15" customHeight="1">
      <c r="A2" s="5"/>
      <c r="B2" s="5"/>
      <c r="C2" s="6" t="str">
        <f>'1.a sz. melléklet'!F2</f>
        <v>a 3/2014. (V.13.) önkormányzati rendelethez</v>
      </c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3" customFormat="1" ht="15" customHeight="1">
      <c r="A3" s="9"/>
      <c r="B3" s="9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s="3" customFormat="1" ht="15" customHeight="1">
      <c r="A4" s="544" t="s">
        <v>537</v>
      </c>
      <c r="B4" s="544"/>
      <c r="C4" s="544"/>
      <c r="D4" s="1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s="3" customFormat="1" ht="15" customHeight="1" thickBot="1">
      <c r="A5" s="12"/>
      <c r="B5" s="12"/>
      <c r="C5" s="6" t="s">
        <v>392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s="3" customFormat="1" ht="46.5" thickBot="1" thickTop="1">
      <c r="A6" s="29" t="s">
        <v>348</v>
      </c>
      <c r="B6" s="30" t="s">
        <v>413</v>
      </c>
      <c r="C6" s="31" t="s">
        <v>414</v>
      </c>
      <c r="D6" s="2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3" ht="19.5" customHeight="1" thickTop="1">
      <c r="A7" s="26" t="s">
        <v>394</v>
      </c>
      <c r="B7" s="27">
        <v>1536990</v>
      </c>
      <c r="C7" s="28">
        <v>1541846</v>
      </c>
    </row>
    <row r="8" spans="1:3" ht="15" customHeight="1">
      <c r="A8" s="16" t="s">
        <v>388</v>
      </c>
      <c r="B8" s="17">
        <v>3268</v>
      </c>
      <c r="C8" s="18">
        <v>3868</v>
      </c>
    </row>
    <row r="9" spans="1:3" ht="15" customHeight="1">
      <c r="A9" s="16" t="s">
        <v>389</v>
      </c>
      <c r="B9" s="17">
        <v>1169966</v>
      </c>
      <c r="C9" s="18">
        <v>1187456</v>
      </c>
    </row>
    <row r="10" spans="1:3" ht="15" customHeight="1">
      <c r="A10" s="16" t="s">
        <v>390</v>
      </c>
      <c r="B10" s="17">
        <v>40910</v>
      </c>
      <c r="C10" s="18">
        <v>40910</v>
      </c>
    </row>
    <row r="11" spans="1:3" ht="25.5">
      <c r="A11" s="16" t="s">
        <v>391</v>
      </c>
      <c r="B11" s="17">
        <v>322846</v>
      </c>
      <c r="C11" s="18">
        <v>309612</v>
      </c>
    </row>
    <row r="12" spans="1:3" ht="19.5" customHeight="1">
      <c r="A12" s="13" t="s">
        <v>395</v>
      </c>
      <c r="B12" s="14">
        <v>170568</v>
      </c>
      <c r="C12" s="15">
        <v>193815</v>
      </c>
    </row>
    <row r="13" spans="1:3" ht="15" customHeight="1">
      <c r="A13" s="16" t="s">
        <v>396</v>
      </c>
      <c r="B13" s="17">
        <v>0</v>
      </c>
      <c r="C13" s="18">
        <v>0</v>
      </c>
    </row>
    <row r="14" spans="1:3" ht="15" customHeight="1">
      <c r="A14" s="16" t="s">
        <v>397</v>
      </c>
      <c r="B14" s="17">
        <v>10330</v>
      </c>
      <c r="C14" s="18">
        <v>11954</v>
      </c>
    </row>
    <row r="15" spans="1:3" ht="15" customHeight="1">
      <c r="A15" s="16" t="s">
        <v>398</v>
      </c>
      <c r="B15" s="17">
        <v>40000</v>
      </c>
      <c r="C15" s="18">
        <v>0</v>
      </c>
    </row>
    <row r="16" spans="1:3" ht="15" customHeight="1">
      <c r="A16" s="16" t="s">
        <v>399</v>
      </c>
      <c r="B16" s="17">
        <v>119683</v>
      </c>
      <c r="C16" s="18">
        <v>181171</v>
      </c>
    </row>
    <row r="17" spans="1:3" ht="15" customHeight="1">
      <c r="A17" s="16" t="s">
        <v>400</v>
      </c>
      <c r="B17" s="17">
        <v>555</v>
      </c>
      <c r="C17" s="18">
        <v>690</v>
      </c>
    </row>
    <row r="18" spans="1:3" ht="19.5" customHeight="1">
      <c r="A18" s="13" t="s">
        <v>401</v>
      </c>
      <c r="B18" s="14">
        <v>1707558</v>
      </c>
      <c r="C18" s="15">
        <v>1735661</v>
      </c>
    </row>
    <row r="19" spans="1:3" ht="15" customHeight="1" thickBot="1">
      <c r="A19" s="19"/>
      <c r="B19" s="20"/>
      <c r="C19" s="21"/>
    </row>
    <row r="20" spans="1:3" ht="46.5" thickBot="1" thickTop="1">
      <c r="A20" s="29" t="s">
        <v>415</v>
      </c>
      <c r="B20" s="30" t="s">
        <v>413</v>
      </c>
      <c r="C20" s="31" t="s">
        <v>414</v>
      </c>
    </row>
    <row r="21" spans="1:3" ht="19.5" customHeight="1" thickTop="1">
      <c r="A21" s="13" t="s">
        <v>402</v>
      </c>
      <c r="B21" s="14">
        <v>1546549</v>
      </c>
      <c r="C21" s="15">
        <v>1552658</v>
      </c>
    </row>
    <row r="22" spans="1:3" ht="15" customHeight="1">
      <c r="A22" s="16" t="s">
        <v>403</v>
      </c>
      <c r="B22" s="17">
        <v>1516701</v>
      </c>
      <c r="C22" s="18">
        <v>1516701</v>
      </c>
    </row>
    <row r="23" spans="1:3" ht="15" customHeight="1">
      <c r="A23" s="16" t="s">
        <v>404</v>
      </c>
      <c r="B23" s="17">
        <v>29848</v>
      </c>
      <c r="C23" s="18">
        <v>35957</v>
      </c>
    </row>
    <row r="24" spans="1:3" ht="15" customHeight="1">
      <c r="A24" s="16" t="s">
        <v>405</v>
      </c>
      <c r="B24" s="17">
        <v>0</v>
      </c>
      <c r="C24" s="18">
        <v>0</v>
      </c>
    </row>
    <row r="25" spans="1:3" ht="19.5" customHeight="1">
      <c r="A25" s="13" t="s">
        <v>406</v>
      </c>
      <c r="B25" s="14">
        <v>160204</v>
      </c>
      <c r="C25" s="15">
        <v>181612</v>
      </c>
    </row>
    <row r="26" spans="1:3" ht="15" customHeight="1">
      <c r="A26" s="16" t="s">
        <v>407</v>
      </c>
      <c r="B26" s="17">
        <v>160204</v>
      </c>
      <c r="C26" s="18">
        <v>181612</v>
      </c>
    </row>
    <row r="27" spans="1:3" ht="15" customHeight="1">
      <c r="A27" s="16" t="s">
        <v>408</v>
      </c>
      <c r="B27" s="17">
        <v>0</v>
      </c>
      <c r="C27" s="18">
        <v>0</v>
      </c>
    </row>
    <row r="28" spans="1:3" ht="19.5" customHeight="1">
      <c r="A28" s="13" t="s">
        <v>409</v>
      </c>
      <c r="B28" s="14">
        <v>805</v>
      </c>
      <c r="C28" s="15">
        <v>1391</v>
      </c>
    </row>
    <row r="29" spans="1:3" ht="15" customHeight="1">
      <c r="A29" s="16" t="s">
        <v>410</v>
      </c>
      <c r="B29" s="17">
        <v>0</v>
      </c>
      <c r="C29" s="18">
        <v>0</v>
      </c>
    </row>
    <row r="30" spans="1:3" ht="15" customHeight="1">
      <c r="A30" s="16" t="s">
        <v>49</v>
      </c>
      <c r="B30" s="17">
        <v>771</v>
      </c>
      <c r="C30" s="18">
        <v>1142</v>
      </c>
    </row>
    <row r="31" spans="1:3" ht="15" customHeight="1">
      <c r="A31" s="16" t="s">
        <v>411</v>
      </c>
      <c r="B31" s="17">
        <v>34</v>
      </c>
      <c r="C31" s="18">
        <v>249</v>
      </c>
    </row>
    <row r="32" spans="1:3" ht="19.5" customHeight="1" thickBot="1">
      <c r="A32" s="22" t="s">
        <v>412</v>
      </c>
      <c r="B32" s="23">
        <v>1707558</v>
      </c>
      <c r="C32" s="24">
        <v>1735661</v>
      </c>
    </row>
    <row r="33" ht="13.5" thickTop="1"/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48.7109375" style="10" customWidth="1"/>
    <col min="3" max="4" width="15.7109375" style="10" customWidth="1"/>
  </cols>
  <sheetData>
    <row r="1" spans="1:4" s="37" customFormat="1" ht="15" customHeight="1">
      <c r="A1" s="36"/>
      <c r="B1" s="5"/>
      <c r="C1" s="5"/>
      <c r="D1" s="6" t="s">
        <v>448</v>
      </c>
    </row>
    <row r="2" spans="1:4" s="37" customFormat="1" ht="15" customHeight="1">
      <c r="A2" s="36"/>
      <c r="B2" s="5"/>
      <c r="C2" s="5"/>
      <c r="D2" s="6" t="str">
        <f>'1.a sz. melléklet'!F2</f>
        <v>a 3/2014. (V.13.) önkormányzati rendelethez</v>
      </c>
    </row>
    <row r="3" spans="1:4" s="37" customFormat="1" ht="15" customHeight="1">
      <c r="A3" s="36"/>
      <c r="B3" s="9"/>
      <c r="C3" s="9"/>
      <c r="D3" s="9"/>
    </row>
    <row r="4" spans="1:4" s="37" customFormat="1" ht="15" customHeight="1">
      <c r="A4" s="541" t="s">
        <v>712</v>
      </c>
      <c r="B4" s="541"/>
      <c r="C4" s="541"/>
      <c r="D4" s="541"/>
    </row>
    <row r="5" spans="1:4" s="37" customFormat="1" ht="15" customHeight="1" thickBot="1">
      <c r="A5" s="36"/>
      <c r="B5" s="12"/>
      <c r="C5" s="12"/>
      <c r="D5" s="6" t="s">
        <v>392</v>
      </c>
    </row>
    <row r="6" spans="1:4" s="37" customFormat="1" ht="23.25" thickTop="1">
      <c r="A6" s="54" t="s">
        <v>427</v>
      </c>
      <c r="B6" s="55" t="s">
        <v>347</v>
      </c>
      <c r="C6" s="55" t="s">
        <v>89</v>
      </c>
      <c r="D6" s="56" t="s">
        <v>90</v>
      </c>
    </row>
    <row r="7" spans="1:4" s="37" customFormat="1" ht="15" customHeight="1" thickBot="1">
      <c r="A7" s="72">
        <v>1</v>
      </c>
      <c r="B7" s="73">
        <v>2</v>
      </c>
      <c r="C7" s="73">
        <v>3</v>
      </c>
      <c r="D7" s="74">
        <v>4</v>
      </c>
    </row>
    <row r="8" spans="1:4" s="1" customFormat="1" ht="15" customHeight="1" thickTop="1">
      <c r="A8" s="68" t="s">
        <v>315</v>
      </c>
      <c r="B8" s="69" t="s">
        <v>429</v>
      </c>
      <c r="C8" s="70">
        <v>119683</v>
      </c>
      <c r="D8" s="78">
        <v>181171</v>
      </c>
    </row>
    <row r="9" spans="1:4" s="1" customFormat="1" ht="15" customHeight="1">
      <c r="A9" s="44" t="s">
        <v>316</v>
      </c>
      <c r="B9" s="45" t="s">
        <v>430</v>
      </c>
      <c r="C9" s="46">
        <v>40000</v>
      </c>
      <c r="D9" s="76">
        <v>0</v>
      </c>
    </row>
    <row r="10" spans="1:4" s="1" customFormat="1" ht="15" customHeight="1">
      <c r="A10" s="44" t="s">
        <v>317</v>
      </c>
      <c r="B10" s="45" t="s">
        <v>431</v>
      </c>
      <c r="C10" s="46">
        <v>521</v>
      </c>
      <c r="D10" s="76">
        <v>441</v>
      </c>
    </row>
    <row r="11" spans="1:4" s="1" customFormat="1" ht="15" customHeight="1">
      <c r="A11" s="44" t="s">
        <v>318</v>
      </c>
      <c r="B11" s="45" t="s">
        <v>432</v>
      </c>
      <c r="C11" s="46">
        <v>146709</v>
      </c>
      <c r="D11" s="76">
        <v>168259</v>
      </c>
    </row>
    <row r="12" spans="1:4" s="1" customFormat="1" ht="15" customHeight="1">
      <c r="A12" s="44" t="s">
        <v>319</v>
      </c>
      <c r="B12" s="45" t="s">
        <v>433</v>
      </c>
      <c r="C12" s="46">
        <v>0</v>
      </c>
      <c r="D12" s="76">
        <v>0</v>
      </c>
    </row>
    <row r="13" spans="1:4" s="1" customFormat="1" ht="15" customHeight="1">
      <c r="A13" s="44" t="s">
        <v>320</v>
      </c>
      <c r="B13" s="45" t="s">
        <v>585</v>
      </c>
      <c r="C13" s="46">
        <v>13495</v>
      </c>
      <c r="D13" s="76">
        <v>13353</v>
      </c>
    </row>
    <row r="14" spans="1:4" s="1" customFormat="1" ht="15" customHeight="1">
      <c r="A14" s="44" t="s">
        <v>321</v>
      </c>
      <c r="B14" s="45" t="s">
        <v>434</v>
      </c>
      <c r="C14" s="46">
        <v>8075</v>
      </c>
      <c r="D14" s="76">
        <v>-312</v>
      </c>
    </row>
    <row r="15" spans="1:4" s="1" customFormat="1" ht="15" customHeight="1">
      <c r="A15" s="44" t="s">
        <v>322</v>
      </c>
      <c r="B15" s="45" t="s">
        <v>435</v>
      </c>
      <c r="C15" s="46">
        <v>0</v>
      </c>
      <c r="D15" s="76">
        <v>0</v>
      </c>
    </row>
    <row r="16" spans="1:4" s="1" customFormat="1" ht="15" customHeight="1">
      <c r="A16" s="44" t="s">
        <v>323</v>
      </c>
      <c r="B16" s="45" t="s">
        <v>586</v>
      </c>
      <c r="C16" s="46">
        <v>21570</v>
      </c>
      <c r="D16" s="76">
        <v>13041</v>
      </c>
    </row>
    <row r="17" spans="1:4" s="1" customFormat="1" ht="15" customHeight="1">
      <c r="A17" s="44" t="s">
        <v>324</v>
      </c>
      <c r="B17" s="45" t="s">
        <v>437</v>
      </c>
      <c r="C17" s="46">
        <v>0</v>
      </c>
      <c r="D17" s="76">
        <v>0</v>
      </c>
    </row>
    <row r="18" spans="1:4" s="1" customFormat="1" ht="15" customHeight="1">
      <c r="A18" s="44" t="s">
        <v>349</v>
      </c>
      <c r="B18" s="45" t="s">
        <v>436</v>
      </c>
      <c r="C18" s="46">
        <v>0</v>
      </c>
      <c r="D18" s="76">
        <v>0</v>
      </c>
    </row>
    <row r="19" spans="1:4" s="1" customFormat="1" ht="15" customHeight="1">
      <c r="A19" s="44" t="s">
        <v>325</v>
      </c>
      <c r="B19" s="45" t="s">
        <v>587</v>
      </c>
      <c r="C19" s="46">
        <v>21570</v>
      </c>
      <c r="D19" s="76">
        <v>13041</v>
      </c>
    </row>
    <row r="20" spans="1:4" s="1" customFormat="1" ht="15" customHeight="1">
      <c r="A20" s="44" t="s">
        <v>350</v>
      </c>
      <c r="B20" s="45" t="s">
        <v>440</v>
      </c>
      <c r="C20" s="46">
        <v>0</v>
      </c>
      <c r="D20" s="76">
        <v>0</v>
      </c>
    </row>
    <row r="21" spans="1:4" s="1" customFormat="1" ht="15" customHeight="1">
      <c r="A21" s="44" t="s">
        <v>351</v>
      </c>
      <c r="B21" s="45" t="s">
        <v>438</v>
      </c>
      <c r="C21" s="46">
        <v>0</v>
      </c>
      <c r="D21" s="76">
        <v>0</v>
      </c>
    </row>
    <row r="22" spans="1:4" s="1" customFormat="1" ht="15" customHeight="1" thickBot="1">
      <c r="A22" s="48" t="s">
        <v>352</v>
      </c>
      <c r="B22" s="49" t="s">
        <v>439</v>
      </c>
      <c r="C22" s="50">
        <v>21570</v>
      </c>
      <c r="D22" s="77">
        <v>13041</v>
      </c>
    </row>
    <row r="23" spans="1:4" s="1" customFormat="1" ht="15" customHeight="1" thickTop="1">
      <c r="A23" s="9"/>
      <c r="B23" s="9"/>
      <c r="C23" s="9"/>
      <c r="D23" s="9"/>
    </row>
  </sheetData>
  <sheetProtection/>
  <mergeCells count="1">
    <mergeCell ref="A4:D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42.7109375" style="10" customWidth="1"/>
    <col min="3" max="5" width="10.7109375" style="10" customWidth="1"/>
    <col min="6" max="6" width="9.7109375" style="10" customWidth="1"/>
  </cols>
  <sheetData>
    <row r="1" spans="1:6" s="1" customFormat="1" ht="15" customHeight="1">
      <c r="A1" s="36"/>
      <c r="B1" s="36"/>
      <c r="C1" s="5"/>
      <c r="D1" s="5"/>
      <c r="E1" s="5"/>
      <c r="F1" s="6" t="s">
        <v>449</v>
      </c>
    </row>
    <row r="2" spans="1:6" s="1" customFormat="1" ht="15" customHeight="1">
      <c r="A2" s="36"/>
      <c r="B2" s="36"/>
      <c r="C2" s="5"/>
      <c r="D2" s="5"/>
      <c r="E2" s="5"/>
      <c r="F2" s="6" t="str">
        <f>'1.a sz. melléklet'!F2</f>
        <v>a 3/2014. (V.13.) önkormányzati rendelethez</v>
      </c>
    </row>
    <row r="3" spans="1:6" s="1" customFormat="1" ht="15" customHeight="1">
      <c r="A3" s="36"/>
      <c r="B3" s="36"/>
      <c r="C3" s="9"/>
      <c r="D3" s="9"/>
      <c r="E3" s="9"/>
      <c r="F3" s="9"/>
    </row>
    <row r="4" spans="1:6" s="1" customFormat="1" ht="15" customHeight="1">
      <c r="A4" s="541" t="s">
        <v>713</v>
      </c>
      <c r="B4" s="541"/>
      <c r="C4" s="541"/>
      <c r="D4" s="541"/>
      <c r="E4" s="541"/>
      <c r="F4" s="541"/>
    </row>
    <row r="5" spans="1:6" s="1" customFormat="1" ht="15" customHeight="1" thickBot="1">
      <c r="A5" s="36"/>
      <c r="B5" s="36"/>
      <c r="C5" s="12"/>
      <c r="D5" s="12"/>
      <c r="E5" s="12"/>
      <c r="F5" s="6" t="s">
        <v>392</v>
      </c>
    </row>
    <row r="6" spans="1:6" s="37" customFormat="1" ht="23.25" thickTop="1">
      <c r="A6" s="54" t="s">
        <v>427</v>
      </c>
      <c r="B6" s="55" t="s">
        <v>347</v>
      </c>
      <c r="C6" s="55" t="s">
        <v>370</v>
      </c>
      <c r="D6" s="55" t="s">
        <v>371</v>
      </c>
      <c r="E6" s="55" t="s">
        <v>372</v>
      </c>
      <c r="F6" s="56" t="s">
        <v>416</v>
      </c>
    </row>
    <row r="7" spans="1:6" s="37" customFormat="1" ht="15" customHeight="1" thickBot="1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4">
        <v>6</v>
      </c>
    </row>
    <row r="8" spans="1:6" s="1" customFormat="1" ht="15" customHeight="1" thickTop="1">
      <c r="A8" s="94" t="s">
        <v>315</v>
      </c>
      <c r="B8" s="95" t="s">
        <v>302</v>
      </c>
      <c r="C8" s="96">
        <v>0</v>
      </c>
      <c r="D8" s="96">
        <v>0</v>
      </c>
      <c r="E8" s="96">
        <v>7</v>
      </c>
      <c r="F8" s="97"/>
    </row>
    <row r="9" spans="1:6" s="1" customFormat="1" ht="15" customHeight="1">
      <c r="A9" s="44" t="s">
        <v>316</v>
      </c>
      <c r="B9" s="45" t="s">
        <v>303</v>
      </c>
      <c r="C9" s="46">
        <v>1600</v>
      </c>
      <c r="D9" s="46">
        <v>1472</v>
      </c>
      <c r="E9" s="46">
        <v>1473</v>
      </c>
      <c r="F9" s="80">
        <f>E9/D9</f>
        <v>1.000679347826087</v>
      </c>
    </row>
    <row r="10" spans="1:6" s="1" customFormat="1" ht="15" customHeight="1">
      <c r="A10" s="44" t="s">
        <v>317</v>
      </c>
      <c r="B10" s="45" t="s">
        <v>304</v>
      </c>
      <c r="C10" s="46">
        <v>0</v>
      </c>
      <c r="D10" s="46">
        <v>0</v>
      </c>
      <c r="E10" s="46">
        <v>45</v>
      </c>
      <c r="F10" s="80"/>
    </row>
    <row r="11" spans="1:6" s="1" customFormat="1" ht="24">
      <c r="A11" s="61" t="s">
        <v>318</v>
      </c>
      <c r="B11" s="62" t="s">
        <v>560</v>
      </c>
      <c r="C11" s="63">
        <v>1600</v>
      </c>
      <c r="D11" s="63">
        <v>1472</v>
      </c>
      <c r="E11" s="63">
        <v>1518</v>
      </c>
      <c r="F11" s="81">
        <f aca="true" t="shared" si="0" ref="F11:F72">E11/D11</f>
        <v>1.03125</v>
      </c>
    </row>
    <row r="12" spans="1:6" s="1" customFormat="1" ht="15" customHeight="1">
      <c r="A12" s="44" t="s">
        <v>319</v>
      </c>
      <c r="B12" s="45" t="s">
        <v>305</v>
      </c>
      <c r="C12" s="46">
        <v>32000</v>
      </c>
      <c r="D12" s="46">
        <v>36900</v>
      </c>
      <c r="E12" s="46">
        <v>37239</v>
      </c>
      <c r="F12" s="80">
        <f t="shared" si="0"/>
        <v>1.0091869918699188</v>
      </c>
    </row>
    <row r="13" spans="1:6" s="1" customFormat="1" ht="15" customHeight="1">
      <c r="A13" s="44" t="s">
        <v>320</v>
      </c>
      <c r="B13" s="45" t="s">
        <v>306</v>
      </c>
      <c r="C13" s="46">
        <v>13000</v>
      </c>
      <c r="D13" s="46">
        <v>13000</v>
      </c>
      <c r="E13" s="46">
        <v>13407</v>
      </c>
      <c r="F13" s="80">
        <f t="shared" si="0"/>
        <v>1.0313076923076923</v>
      </c>
    </row>
    <row r="14" spans="1:6" s="1" customFormat="1" ht="15" customHeight="1">
      <c r="A14" s="44" t="s">
        <v>321</v>
      </c>
      <c r="B14" s="45" t="s">
        <v>307</v>
      </c>
      <c r="C14" s="46">
        <v>7000</v>
      </c>
      <c r="D14" s="46">
        <v>12900</v>
      </c>
      <c r="E14" s="46">
        <v>13630</v>
      </c>
      <c r="F14" s="80">
        <f t="shared" si="0"/>
        <v>1.0565891472868216</v>
      </c>
    </row>
    <row r="15" spans="1:6" s="1" customFormat="1" ht="15" customHeight="1">
      <c r="A15" s="44" t="s">
        <v>322</v>
      </c>
      <c r="B15" s="45" t="s">
        <v>308</v>
      </c>
      <c r="C15" s="46">
        <v>100</v>
      </c>
      <c r="D15" s="46">
        <v>73</v>
      </c>
      <c r="E15" s="46">
        <v>74</v>
      </c>
      <c r="F15" s="80">
        <f t="shared" si="0"/>
        <v>1.0136986301369864</v>
      </c>
    </row>
    <row r="16" spans="1:6" s="1" customFormat="1" ht="22.5">
      <c r="A16" s="44" t="s">
        <v>323</v>
      </c>
      <c r="B16" s="45" t="s">
        <v>309</v>
      </c>
      <c r="C16" s="46">
        <v>6000</v>
      </c>
      <c r="D16" s="46">
        <v>10000</v>
      </c>
      <c r="E16" s="46">
        <v>10609</v>
      </c>
      <c r="F16" s="80">
        <f t="shared" si="0"/>
        <v>1.0609</v>
      </c>
    </row>
    <row r="17" spans="1:6" s="1" customFormat="1" ht="15" customHeight="1">
      <c r="A17" s="44" t="s">
        <v>324</v>
      </c>
      <c r="B17" s="45" t="s">
        <v>310</v>
      </c>
      <c r="C17" s="46">
        <v>101</v>
      </c>
      <c r="D17" s="46">
        <v>81</v>
      </c>
      <c r="E17" s="46">
        <v>81</v>
      </c>
      <c r="F17" s="80">
        <f t="shared" si="0"/>
        <v>1</v>
      </c>
    </row>
    <row r="18" spans="1:6" s="1" customFormat="1" ht="15" customHeight="1">
      <c r="A18" s="61" t="s">
        <v>349</v>
      </c>
      <c r="B18" s="62" t="s">
        <v>561</v>
      </c>
      <c r="C18" s="63">
        <f>SUM(C12:C17)</f>
        <v>58201</v>
      </c>
      <c r="D18" s="63">
        <f>SUM(D12:D17)</f>
        <v>72954</v>
      </c>
      <c r="E18" s="63">
        <f>SUM(E12:E17)</f>
        <v>75040</v>
      </c>
      <c r="F18" s="81">
        <f t="shared" si="0"/>
        <v>1.0285933601995778</v>
      </c>
    </row>
    <row r="19" spans="1:6" s="1" customFormat="1" ht="15" customHeight="1">
      <c r="A19" s="61" t="s">
        <v>325</v>
      </c>
      <c r="B19" s="62" t="s">
        <v>311</v>
      </c>
      <c r="C19" s="63">
        <v>105</v>
      </c>
      <c r="D19" s="63">
        <v>105</v>
      </c>
      <c r="E19" s="63">
        <v>146</v>
      </c>
      <c r="F19" s="81">
        <f t="shared" si="0"/>
        <v>1.3904761904761904</v>
      </c>
    </row>
    <row r="20" spans="1:6" s="1" customFormat="1" ht="19.5" customHeight="1">
      <c r="A20" s="82" t="s">
        <v>350</v>
      </c>
      <c r="B20" s="83" t="s">
        <v>562</v>
      </c>
      <c r="C20" s="84">
        <f>C11+C8+C18+C19</f>
        <v>59906</v>
      </c>
      <c r="D20" s="84">
        <f>D11+D8+D18+D19</f>
        <v>74531</v>
      </c>
      <c r="E20" s="84">
        <f>E11+E8+E18+E19</f>
        <v>76711</v>
      </c>
      <c r="F20" s="85">
        <f t="shared" si="0"/>
        <v>1.0292495740027638</v>
      </c>
    </row>
    <row r="21" spans="1:6" s="1" customFormat="1" ht="15" customHeight="1">
      <c r="A21" s="44" t="s">
        <v>351</v>
      </c>
      <c r="B21" s="45" t="s">
        <v>266</v>
      </c>
      <c r="C21" s="46">
        <v>100</v>
      </c>
      <c r="D21" s="46">
        <v>80</v>
      </c>
      <c r="E21" s="46">
        <v>83</v>
      </c>
      <c r="F21" s="80">
        <f t="shared" si="0"/>
        <v>1.0375</v>
      </c>
    </row>
    <row r="22" spans="1:6" s="1" customFormat="1" ht="15" customHeight="1">
      <c r="A22" s="44" t="s">
        <v>352</v>
      </c>
      <c r="B22" s="45" t="s">
        <v>267</v>
      </c>
      <c r="C22" s="46">
        <v>13000</v>
      </c>
      <c r="D22" s="46">
        <v>23875</v>
      </c>
      <c r="E22" s="46">
        <v>23883</v>
      </c>
      <c r="F22" s="80">
        <f t="shared" si="0"/>
        <v>1.0003350785340315</v>
      </c>
    </row>
    <row r="23" spans="1:6" s="1" customFormat="1" ht="15" customHeight="1">
      <c r="A23" s="44" t="s">
        <v>326</v>
      </c>
      <c r="B23" s="45" t="s">
        <v>268</v>
      </c>
      <c r="C23" s="46">
        <v>230</v>
      </c>
      <c r="D23" s="46">
        <v>5190</v>
      </c>
      <c r="E23" s="46">
        <v>5277</v>
      </c>
      <c r="F23" s="80">
        <f t="shared" si="0"/>
        <v>1.0167630057803467</v>
      </c>
    </row>
    <row r="24" spans="1:6" s="1" customFormat="1" ht="15" customHeight="1">
      <c r="A24" s="44" t="s">
        <v>353</v>
      </c>
      <c r="B24" s="45" t="s">
        <v>269</v>
      </c>
      <c r="C24" s="46">
        <v>3800</v>
      </c>
      <c r="D24" s="46">
        <v>3764</v>
      </c>
      <c r="E24" s="46">
        <v>3765</v>
      </c>
      <c r="F24" s="80">
        <f t="shared" si="0"/>
        <v>1.0002656748140277</v>
      </c>
    </row>
    <row r="25" spans="1:6" s="1" customFormat="1" ht="15" customHeight="1">
      <c r="A25" s="44" t="s">
        <v>354</v>
      </c>
      <c r="B25" s="45" t="s">
        <v>270</v>
      </c>
      <c r="C25" s="46">
        <v>12810</v>
      </c>
      <c r="D25" s="46">
        <v>13239</v>
      </c>
      <c r="E25" s="46">
        <v>13771</v>
      </c>
      <c r="F25" s="80">
        <f t="shared" si="0"/>
        <v>1.0401843039504495</v>
      </c>
    </row>
    <row r="26" spans="1:6" s="1" customFormat="1" ht="15" customHeight="1">
      <c r="A26" s="44" t="s">
        <v>314</v>
      </c>
      <c r="B26" s="45" t="s">
        <v>271</v>
      </c>
      <c r="C26" s="46">
        <v>160</v>
      </c>
      <c r="D26" s="46">
        <v>140</v>
      </c>
      <c r="E26" s="46">
        <v>141</v>
      </c>
      <c r="F26" s="80">
        <f t="shared" si="0"/>
        <v>1.0071428571428571</v>
      </c>
    </row>
    <row r="27" spans="1:6" s="1" customFormat="1" ht="15" customHeight="1">
      <c r="A27" s="44" t="s">
        <v>355</v>
      </c>
      <c r="B27" s="45" t="s">
        <v>272</v>
      </c>
      <c r="C27" s="46">
        <v>152</v>
      </c>
      <c r="D27" s="46">
        <v>0</v>
      </c>
      <c r="E27" s="46">
        <v>0</v>
      </c>
      <c r="F27" s="80"/>
    </row>
    <row r="28" spans="1:6" s="1" customFormat="1" ht="15" customHeight="1">
      <c r="A28" s="44" t="s">
        <v>327</v>
      </c>
      <c r="B28" s="45" t="s">
        <v>273</v>
      </c>
      <c r="C28" s="46">
        <v>0</v>
      </c>
      <c r="D28" s="46">
        <v>0</v>
      </c>
      <c r="E28" s="46">
        <v>13</v>
      </c>
      <c r="F28" s="80"/>
    </row>
    <row r="29" spans="1:6" s="1" customFormat="1" ht="15" customHeight="1">
      <c r="A29" s="61" t="s">
        <v>328</v>
      </c>
      <c r="B29" s="62" t="s">
        <v>563</v>
      </c>
      <c r="C29" s="63">
        <f>SUM(C21:C28)</f>
        <v>30252</v>
      </c>
      <c r="D29" s="63">
        <v>46288</v>
      </c>
      <c r="E29" s="63">
        <v>46933</v>
      </c>
      <c r="F29" s="81">
        <f t="shared" si="0"/>
        <v>1.0139344970618736</v>
      </c>
    </row>
    <row r="30" spans="1:6" s="1" customFormat="1" ht="15" customHeight="1">
      <c r="A30" s="44" t="s">
        <v>329</v>
      </c>
      <c r="B30" s="45" t="s">
        <v>274</v>
      </c>
      <c r="C30" s="46">
        <v>0</v>
      </c>
      <c r="D30" s="46">
        <v>9950</v>
      </c>
      <c r="E30" s="46">
        <v>12097</v>
      </c>
      <c r="F30" s="80">
        <f t="shared" si="0"/>
        <v>1.2157788944723618</v>
      </c>
    </row>
    <row r="31" spans="1:6" s="1" customFormat="1" ht="22.5">
      <c r="A31" s="44" t="s">
        <v>330</v>
      </c>
      <c r="B31" s="45" t="s">
        <v>275</v>
      </c>
      <c r="C31" s="46">
        <v>9950</v>
      </c>
      <c r="D31" s="46">
        <v>0</v>
      </c>
      <c r="E31" s="46">
        <v>0</v>
      </c>
      <c r="F31" s="80"/>
    </row>
    <row r="32" spans="1:6" s="1" customFormat="1" ht="15" customHeight="1">
      <c r="A32" s="61" t="s">
        <v>356</v>
      </c>
      <c r="B32" s="62" t="s">
        <v>564</v>
      </c>
      <c r="C32" s="63">
        <v>9950</v>
      </c>
      <c r="D32" s="63">
        <v>9950</v>
      </c>
      <c r="E32" s="63">
        <v>12097</v>
      </c>
      <c r="F32" s="81">
        <f t="shared" si="0"/>
        <v>1.2157788944723618</v>
      </c>
    </row>
    <row r="33" spans="1:6" s="1" customFormat="1" ht="15" customHeight="1">
      <c r="A33" s="44" t="s">
        <v>357</v>
      </c>
      <c r="B33" s="45" t="s">
        <v>276</v>
      </c>
      <c r="C33" s="46">
        <v>3500</v>
      </c>
      <c r="D33" s="46">
        <v>7482</v>
      </c>
      <c r="E33" s="46">
        <v>7488</v>
      </c>
      <c r="F33" s="80">
        <f t="shared" si="0"/>
        <v>1.0008019246190858</v>
      </c>
    </row>
    <row r="34" spans="1:6" s="1" customFormat="1" ht="15.75" customHeight="1">
      <c r="A34" s="61" t="s">
        <v>341</v>
      </c>
      <c r="B34" s="62" t="s">
        <v>442</v>
      </c>
      <c r="C34" s="63">
        <v>3500</v>
      </c>
      <c r="D34" s="63">
        <v>7482</v>
      </c>
      <c r="E34" s="63">
        <v>7488</v>
      </c>
      <c r="F34" s="81">
        <f t="shared" si="0"/>
        <v>1.0008019246190858</v>
      </c>
    </row>
    <row r="35" spans="1:6" s="1" customFormat="1" ht="19.5" customHeight="1">
      <c r="A35" s="82" t="s">
        <v>358</v>
      </c>
      <c r="B35" s="83" t="s">
        <v>565</v>
      </c>
      <c r="C35" s="84">
        <f>C29+C32+C34</f>
        <v>43702</v>
      </c>
      <c r="D35" s="84">
        <f>D29+D32+D34</f>
        <v>63720</v>
      </c>
      <c r="E35" s="84">
        <f>E29+E32+E34</f>
        <v>66518</v>
      </c>
      <c r="F35" s="85">
        <f t="shared" si="0"/>
        <v>1.0439108600125548</v>
      </c>
    </row>
    <row r="36" spans="1:6" s="1" customFormat="1" ht="22.5">
      <c r="A36" s="44" t="s">
        <v>331</v>
      </c>
      <c r="B36" s="45" t="s">
        <v>277</v>
      </c>
      <c r="C36" s="46">
        <v>5000</v>
      </c>
      <c r="D36" s="46">
        <v>3100</v>
      </c>
      <c r="E36" s="46">
        <v>3119</v>
      </c>
      <c r="F36" s="80">
        <f t="shared" si="0"/>
        <v>1.0061290322580645</v>
      </c>
    </row>
    <row r="37" spans="1:6" s="1" customFormat="1" ht="15" customHeight="1">
      <c r="A37" s="44" t="s">
        <v>342</v>
      </c>
      <c r="B37" s="45" t="s">
        <v>278</v>
      </c>
      <c r="C37" s="46">
        <v>0</v>
      </c>
      <c r="D37" s="46">
        <v>0</v>
      </c>
      <c r="E37" s="46">
        <v>439</v>
      </c>
      <c r="F37" s="80"/>
    </row>
    <row r="38" spans="1:6" s="1" customFormat="1" ht="19.5" customHeight="1">
      <c r="A38" s="235" t="s">
        <v>359</v>
      </c>
      <c r="B38" s="236" t="s">
        <v>566</v>
      </c>
      <c r="C38" s="237">
        <v>5000</v>
      </c>
      <c r="D38" s="237">
        <v>3100</v>
      </c>
      <c r="E38" s="237">
        <v>3558</v>
      </c>
      <c r="F38" s="238">
        <f t="shared" si="0"/>
        <v>1.147741935483871</v>
      </c>
    </row>
    <row r="39" spans="1:6" s="98" customFormat="1" ht="15" customHeight="1">
      <c r="A39" s="44" t="s">
        <v>343</v>
      </c>
      <c r="B39" s="45" t="s">
        <v>279</v>
      </c>
      <c r="C39" s="46">
        <v>15072</v>
      </c>
      <c r="D39" s="46">
        <v>15685</v>
      </c>
      <c r="E39" s="46">
        <v>15685</v>
      </c>
      <c r="F39" s="80">
        <f>E39/D39</f>
        <v>1</v>
      </c>
    </row>
    <row r="40" spans="1:6" s="98" customFormat="1" ht="23.25" thickBot="1">
      <c r="A40" s="48" t="s">
        <v>332</v>
      </c>
      <c r="B40" s="49" t="s">
        <v>280</v>
      </c>
      <c r="C40" s="50">
        <v>7296</v>
      </c>
      <c r="D40" s="50">
        <v>7822</v>
      </c>
      <c r="E40" s="50">
        <v>7822</v>
      </c>
      <c r="F40" s="239">
        <f>E40/D40</f>
        <v>1</v>
      </c>
    </row>
    <row r="41" spans="1:6" s="98" customFormat="1" ht="13.5" thickTop="1">
      <c r="A41" s="467"/>
      <c r="B41" s="468"/>
      <c r="C41" s="469"/>
      <c r="D41" s="469"/>
      <c r="E41" s="469"/>
      <c r="F41" s="6" t="s">
        <v>449</v>
      </c>
    </row>
    <row r="42" spans="1:6" s="98" customFormat="1" ht="15" customHeight="1" thickBot="1">
      <c r="A42" s="36"/>
      <c r="B42" s="36"/>
      <c r="C42" s="12"/>
      <c r="D42" s="12"/>
      <c r="E42" s="12"/>
      <c r="F42" s="6" t="s">
        <v>392</v>
      </c>
    </row>
    <row r="43" spans="1:6" s="98" customFormat="1" ht="23.25" thickTop="1">
      <c r="A43" s="54" t="s">
        <v>427</v>
      </c>
      <c r="B43" s="55" t="s">
        <v>347</v>
      </c>
      <c r="C43" s="55" t="s">
        <v>370</v>
      </c>
      <c r="D43" s="55" t="s">
        <v>371</v>
      </c>
      <c r="E43" s="55" t="s">
        <v>372</v>
      </c>
      <c r="F43" s="56" t="s">
        <v>416</v>
      </c>
    </row>
    <row r="44" spans="1:6" s="98" customFormat="1" ht="12" customHeight="1" thickBot="1">
      <c r="A44" s="72">
        <v>1</v>
      </c>
      <c r="B44" s="73">
        <v>2</v>
      </c>
      <c r="C44" s="73">
        <v>3</v>
      </c>
      <c r="D44" s="73">
        <v>4</v>
      </c>
      <c r="E44" s="73">
        <v>5</v>
      </c>
      <c r="F44" s="74">
        <v>6</v>
      </c>
    </row>
    <row r="45" spans="1:6" s="1" customFormat="1" ht="15" customHeight="1" thickTop="1">
      <c r="A45" s="44" t="s">
        <v>334</v>
      </c>
      <c r="B45" s="45" t="s">
        <v>281</v>
      </c>
      <c r="C45" s="46">
        <v>918</v>
      </c>
      <c r="D45" s="46">
        <v>918</v>
      </c>
      <c r="E45" s="46">
        <v>918</v>
      </c>
      <c r="F45" s="80">
        <f t="shared" si="0"/>
        <v>1</v>
      </c>
    </row>
    <row r="46" spans="1:6" s="1" customFormat="1" ht="15" customHeight="1">
      <c r="A46" s="44" t="s">
        <v>360</v>
      </c>
      <c r="B46" s="45" t="s">
        <v>282</v>
      </c>
      <c r="C46" s="46">
        <v>408</v>
      </c>
      <c r="D46" s="46">
        <v>408</v>
      </c>
      <c r="E46" s="46">
        <v>408</v>
      </c>
      <c r="F46" s="80">
        <f t="shared" si="0"/>
        <v>1</v>
      </c>
    </row>
    <row r="47" spans="1:6" s="1" customFormat="1" ht="15" customHeight="1">
      <c r="A47" s="44" t="s">
        <v>335</v>
      </c>
      <c r="B47" s="45" t="s">
        <v>283</v>
      </c>
      <c r="C47" s="46">
        <v>0</v>
      </c>
      <c r="D47" s="46">
        <v>693</v>
      </c>
      <c r="E47" s="46">
        <v>693</v>
      </c>
      <c r="F47" s="80">
        <f t="shared" si="0"/>
        <v>1</v>
      </c>
    </row>
    <row r="48" spans="1:6" s="1" customFormat="1" ht="15" customHeight="1">
      <c r="A48" s="44" t="s">
        <v>361</v>
      </c>
      <c r="B48" s="45" t="s">
        <v>284</v>
      </c>
      <c r="C48" s="46">
        <v>1125</v>
      </c>
      <c r="D48" s="46">
        <v>1125</v>
      </c>
      <c r="E48" s="46">
        <v>1125</v>
      </c>
      <c r="F48" s="80">
        <f t="shared" si="0"/>
        <v>1</v>
      </c>
    </row>
    <row r="49" spans="1:6" s="1" customFormat="1" ht="15" customHeight="1">
      <c r="A49" s="44" t="s">
        <v>336</v>
      </c>
      <c r="B49" s="45" t="s">
        <v>285</v>
      </c>
      <c r="C49" s="46">
        <v>279</v>
      </c>
      <c r="D49" s="46">
        <v>279</v>
      </c>
      <c r="E49" s="46">
        <v>279</v>
      </c>
      <c r="F49" s="80">
        <f t="shared" si="0"/>
        <v>1</v>
      </c>
    </row>
    <row r="50" spans="1:6" s="1" customFormat="1" ht="15" customHeight="1">
      <c r="A50" s="44" t="s">
        <v>344</v>
      </c>
      <c r="B50" s="45" t="s">
        <v>286</v>
      </c>
      <c r="C50" s="46">
        <v>0</v>
      </c>
      <c r="D50" s="46">
        <v>805</v>
      </c>
      <c r="E50" s="46">
        <v>805</v>
      </c>
      <c r="F50" s="80">
        <f t="shared" si="0"/>
        <v>1</v>
      </c>
    </row>
    <row r="51" spans="1:6" s="1" customFormat="1" ht="15" customHeight="1">
      <c r="A51" s="44" t="s">
        <v>362</v>
      </c>
      <c r="B51" s="45" t="s">
        <v>287</v>
      </c>
      <c r="C51" s="46">
        <v>0</v>
      </c>
      <c r="D51" s="46">
        <v>26052</v>
      </c>
      <c r="E51" s="46">
        <v>26052</v>
      </c>
      <c r="F51" s="80">
        <f t="shared" si="0"/>
        <v>1</v>
      </c>
    </row>
    <row r="52" spans="1:6" s="1" customFormat="1" ht="15" customHeight="1">
      <c r="A52" s="44" t="s">
        <v>363</v>
      </c>
      <c r="B52" s="45" t="s">
        <v>288</v>
      </c>
      <c r="C52" s="46">
        <v>0</v>
      </c>
      <c r="D52" s="46">
        <v>1915</v>
      </c>
      <c r="E52" s="46">
        <v>1915</v>
      </c>
      <c r="F52" s="80">
        <f t="shared" si="0"/>
        <v>1</v>
      </c>
    </row>
    <row r="53" spans="1:6" s="1" customFormat="1" ht="15" customHeight="1">
      <c r="A53" s="44" t="s">
        <v>364</v>
      </c>
      <c r="B53" s="45" t="s">
        <v>289</v>
      </c>
      <c r="C53" s="46">
        <v>0</v>
      </c>
      <c r="D53" s="46">
        <v>997</v>
      </c>
      <c r="E53" s="46">
        <v>997</v>
      </c>
      <c r="F53" s="80">
        <f t="shared" si="0"/>
        <v>1</v>
      </c>
    </row>
    <row r="54" spans="1:8" s="1" customFormat="1" ht="24">
      <c r="A54" s="86" t="s">
        <v>365</v>
      </c>
      <c r="B54" s="87" t="s">
        <v>567</v>
      </c>
      <c r="C54" s="88">
        <f>SUM(C45:C53)+C39+C40</f>
        <v>25098</v>
      </c>
      <c r="D54" s="88">
        <f>SUM(D45:D53)+D39+D40</f>
        <v>56699</v>
      </c>
      <c r="E54" s="88">
        <f>SUM(E45:E53)+E39+E40</f>
        <v>56699</v>
      </c>
      <c r="F54" s="89">
        <f t="shared" si="0"/>
        <v>1</v>
      </c>
      <c r="H54" s="75"/>
    </row>
    <row r="55" spans="1:6" s="1" customFormat="1" ht="15" customHeight="1">
      <c r="A55" s="61" t="s">
        <v>345</v>
      </c>
      <c r="B55" s="62" t="s">
        <v>290</v>
      </c>
      <c r="C55" s="63">
        <v>0</v>
      </c>
      <c r="D55" s="63">
        <v>0</v>
      </c>
      <c r="E55" s="63">
        <v>8075</v>
      </c>
      <c r="F55" s="81"/>
    </row>
    <row r="56" spans="1:6" s="1" customFormat="1" ht="22.5">
      <c r="A56" s="44" t="s">
        <v>366</v>
      </c>
      <c r="B56" s="45" t="s">
        <v>291</v>
      </c>
      <c r="C56" s="46"/>
      <c r="D56" s="46"/>
      <c r="E56" s="46">
        <v>5939</v>
      </c>
      <c r="F56" s="80"/>
    </row>
    <row r="57" spans="1:6" s="1" customFormat="1" ht="22.5">
      <c r="A57" s="44" t="s">
        <v>346</v>
      </c>
      <c r="B57" s="45" t="s">
        <v>292</v>
      </c>
      <c r="C57" s="46"/>
      <c r="D57" s="46"/>
      <c r="E57" s="46">
        <v>2441</v>
      </c>
      <c r="F57" s="80"/>
    </row>
    <row r="58" spans="1:6" s="1" customFormat="1" ht="22.5">
      <c r="A58" s="44" t="s">
        <v>337</v>
      </c>
      <c r="B58" s="45" t="s">
        <v>293</v>
      </c>
      <c r="C58" s="46"/>
      <c r="D58" s="46"/>
      <c r="E58" s="46">
        <v>3584</v>
      </c>
      <c r="F58" s="80"/>
    </row>
    <row r="59" spans="1:6" s="1" customFormat="1" ht="15" customHeight="1">
      <c r="A59" s="61" t="s">
        <v>367</v>
      </c>
      <c r="B59" s="62" t="s">
        <v>568</v>
      </c>
      <c r="C59" s="63">
        <v>9593</v>
      </c>
      <c r="D59" s="63">
        <v>9472</v>
      </c>
      <c r="E59" s="63">
        <v>11964</v>
      </c>
      <c r="F59" s="81">
        <f t="shared" si="0"/>
        <v>1.2630912162162162</v>
      </c>
    </row>
    <row r="60" spans="1:6" s="1" customFormat="1" ht="22.5">
      <c r="A60" s="82" t="s">
        <v>338</v>
      </c>
      <c r="B60" s="83" t="s">
        <v>569</v>
      </c>
      <c r="C60" s="84">
        <f>C54+C55+C59</f>
        <v>34691</v>
      </c>
      <c r="D60" s="84">
        <f>D54+D55+D59</f>
        <v>66171</v>
      </c>
      <c r="E60" s="84">
        <f>E54+E55+E59</f>
        <v>76738</v>
      </c>
      <c r="F60" s="85">
        <f t="shared" si="0"/>
        <v>1.1596923123422647</v>
      </c>
    </row>
    <row r="61" spans="1:6" s="1" customFormat="1" ht="15" customHeight="1">
      <c r="A61" s="44" t="s">
        <v>368</v>
      </c>
      <c r="B61" s="45" t="s">
        <v>294</v>
      </c>
      <c r="C61" s="46"/>
      <c r="D61" s="46"/>
      <c r="E61" s="46">
        <v>300</v>
      </c>
      <c r="F61" s="80"/>
    </row>
    <row r="62" spans="1:8" s="1" customFormat="1" ht="15" customHeight="1">
      <c r="A62" s="44" t="s">
        <v>339</v>
      </c>
      <c r="B62" s="45" t="s">
        <v>295</v>
      </c>
      <c r="C62" s="46"/>
      <c r="D62" s="46"/>
      <c r="E62" s="46">
        <v>180</v>
      </c>
      <c r="F62" s="80"/>
      <c r="H62" s="75"/>
    </row>
    <row r="63" spans="1:8" s="1" customFormat="1" ht="15" customHeight="1">
      <c r="A63" s="44" t="s">
        <v>369</v>
      </c>
      <c r="B63" s="45" t="s">
        <v>296</v>
      </c>
      <c r="C63" s="46"/>
      <c r="D63" s="46"/>
      <c r="E63" s="46">
        <v>238</v>
      </c>
      <c r="F63" s="80"/>
      <c r="H63" s="75"/>
    </row>
    <row r="64" spans="1:6" s="1" customFormat="1" ht="22.5">
      <c r="A64" s="82">
        <v>53</v>
      </c>
      <c r="B64" s="83" t="s">
        <v>570</v>
      </c>
      <c r="C64" s="84">
        <v>50</v>
      </c>
      <c r="D64" s="84">
        <v>588</v>
      </c>
      <c r="E64" s="84">
        <v>718</v>
      </c>
      <c r="F64" s="85">
        <f t="shared" si="0"/>
        <v>1.2210884353741496</v>
      </c>
    </row>
    <row r="65" spans="1:6" s="1" customFormat="1" ht="15" customHeight="1">
      <c r="A65" s="44">
        <v>54</v>
      </c>
      <c r="B65" s="45" t="s">
        <v>443</v>
      </c>
      <c r="C65" s="46"/>
      <c r="D65" s="46"/>
      <c r="E65" s="46">
        <v>498</v>
      </c>
      <c r="F65" s="80"/>
    </row>
    <row r="66" spans="1:6" s="1" customFormat="1" ht="22.5">
      <c r="A66" s="44">
        <v>55</v>
      </c>
      <c r="B66" s="45" t="s">
        <v>297</v>
      </c>
      <c r="C66" s="46"/>
      <c r="D66" s="46"/>
      <c r="E66" s="46">
        <v>3333</v>
      </c>
      <c r="F66" s="80"/>
    </row>
    <row r="67" spans="1:6" s="1" customFormat="1" ht="22.5">
      <c r="A67" s="82">
        <v>56</v>
      </c>
      <c r="B67" s="83" t="s">
        <v>571</v>
      </c>
      <c r="C67" s="84">
        <v>4182</v>
      </c>
      <c r="D67" s="84">
        <v>3831</v>
      </c>
      <c r="E67" s="84">
        <v>3831</v>
      </c>
      <c r="F67" s="85">
        <f t="shared" si="0"/>
        <v>1</v>
      </c>
    </row>
    <row r="68" spans="1:6" s="1" customFormat="1" ht="22.5">
      <c r="A68" s="44">
        <v>57</v>
      </c>
      <c r="B68" s="45" t="s">
        <v>445</v>
      </c>
      <c r="C68" s="46">
        <v>5000</v>
      </c>
      <c r="D68" s="46">
        <v>0</v>
      </c>
      <c r="E68" s="46">
        <v>0</v>
      </c>
      <c r="F68" s="80"/>
    </row>
    <row r="69" spans="1:6" s="1" customFormat="1" ht="22.5">
      <c r="A69" s="44">
        <v>58</v>
      </c>
      <c r="B69" s="45" t="s">
        <v>446</v>
      </c>
      <c r="C69" s="46">
        <v>3132</v>
      </c>
      <c r="D69" s="46">
        <v>674</v>
      </c>
      <c r="E69" s="46">
        <v>707</v>
      </c>
      <c r="F69" s="80">
        <f t="shared" si="0"/>
        <v>1.0489614243323442</v>
      </c>
    </row>
    <row r="70" spans="1:6" s="1" customFormat="1" ht="22.5">
      <c r="A70" s="82">
        <v>59</v>
      </c>
      <c r="B70" s="83" t="s">
        <v>572</v>
      </c>
      <c r="C70" s="84">
        <v>8132</v>
      </c>
      <c r="D70" s="84">
        <v>674</v>
      </c>
      <c r="E70" s="84">
        <v>707</v>
      </c>
      <c r="F70" s="85">
        <f t="shared" si="0"/>
        <v>1.0489614243323442</v>
      </c>
    </row>
    <row r="71" spans="1:6" s="1" customFormat="1" ht="15" customHeight="1">
      <c r="A71" s="44">
        <v>60</v>
      </c>
      <c r="B71" s="45" t="s">
        <v>447</v>
      </c>
      <c r="C71" s="46">
        <v>0</v>
      </c>
      <c r="D71" s="46">
        <v>40000</v>
      </c>
      <c r="E71" s="46">
        <v>40000</v>
      </c>
      <c r="F71" s="80"/>
    </row>
    <row r="72" spans="1:6" s="1" customFormat="1" ht="22.5">
      <c r="A72" s="44">
        <v>61</v>
      </c>
      <c r="B72" s="45" t="s">
        <v>298</v>
      </c>
      <c r="C72" s="46">
        <v>129588</v>
      </c>
      <c r="D72" s="46">
        <v>130835</v>
      </c>
      <c r="E72" s="46">
        <v>0</v>
      </c>
      <c r="F72" s="80">
        <f t="shared" si="0"/>
        <v>0</v>
      </c>
    </row>
    <row r="73" spans="1:6" s="1" customFormat="1" ht="19.5" customHeight="1">
      <c r="A73" s="82">
        <v>62</v>
      </c>
      <c r="B73" s="83" t="s">
        <v>573</v>
      </c>
      <c r="C73" s="84">
        <f>SUM(C71:C72)</f>
        <v>129588</v>
      </c>
      <c r="D73" s="84">
        <f>SUM(D71:D72)</f>
        <v>170835</v>
      </c>
      <c r="E73" s="84">
        <f>SUM(E71:E72)</f>
        <v>40000</v>
      </c>
      <c r="F73" s="85">
        <f>E73/D73</f>
        <v>0.23414405713114994</v>
      </c>
    </row>
    <row r="74" spans="1:6" s="1" customFormat="1" ht="15" customHeight="1">
      <c r="A74" s="44">
        <v>63</v>
      </c>
      <c r="B74" s="45" t="s">
        <v>299</v>
      </c>
      <c r="C74" s="46">
        <v>0</v>
      </c>
      <c r="D74" s="46">
        <v>0</v>
      </c>
      <c r="E74" s="46">
        <v>215</v>
      </c>
      <c r="F74" s="80"/>
    </row>
    <row r="75" spans="1:6" s="1" customFormat="1" ht="15" customHeight="1">
      <c r="A75" s="44">
        <v>64</v>
      </c>
      <c r="B75" s="45" t="s">
        <v>300</v>
      </c>
      <c r="C75" s="46">
        <v>0</v>
      </c>
      <c r="D75" s="46">
        <v>0</v>
      </c>
      <c r="E75" s="46">
        <v>0</v>
      </c>
      <c r="F75" s="80"/>
    </row>
    <row r="76" spans="1:6" s="1" customFormat="1" ht="15" customHeight="1">
      <c r="A76" s="44">
        <v>65</v>
      </c>
      <c r="B76" s="45" t="s">
        <v>301</v>
      </c>
      <c r="C76" s="46">
        <v>0</v>
      </c>
      <c r="D76" s="46">
        <v>0</v>
      </c>
      <c r="E76" s="46">
        <v>0</v>
      </c>
      <c r="F76" s="80"/>
    </row>
    <row r="77" spans="1:6" s="1" customFormat="1" ht="19.5" customHeight="1" thickBot="1">
      <c r="A77" s="90">
        <v>66</v>
      </c>
      <c r="B77" s="91" t="s">
        <v>574</v>
      </c>
      <c r="C77" s="92">
        <v>0</v>
      </c>
      <c r="D77" s="92">
        <v>0</v>
      </c>
      <c r="E77" s="92">
        <v>215</v>
      </c>
      <c r="F77" s="93"/>
    </row>
    <row r="78" spans="1:6" s="1" customFormat="1" ht="19.5" customHeight="1" thickBot="1" thickTop="1">
      <c r="A78" s="99">
        <v>67</v>
      </c>
      <c r="B78" s="100" t="s">
        <v>465</v>
      </c>
      <c r="C78" s="101">
        <f>C20+C35+C38+C60+C64+C67+C70+C73+C77</f>
        <v>285251</v>
      </c>
      <c r="D78" s="101">
        <f>D20+D35+D38+D60+D64+D67+D70+D73+D77</f>
        <v>383450</v>
      </c>
      <c r="E78" s="101">
        <f>E20+E35+E38+E60+E64+E67+E70+E73+E77</f>
        <v>268996</v>
      </c>
      <c r="F78" s="102">
        <f>E78/D78</f>
        <v>0.7015151910288173</v>
      </c>
    </row>
    <row r="79" spans="1:6" s="1" customFormat="1" ht="15" customHeight="1" thickTop="1">
      <c r="A79" s="40"/>
      <c r="B79" s="10"/>
      <c r="C79" s="10"/>
      <c r="D79" s="10"/>
      <c r="E79" s="10"/>
      <c r="F79" s="10"/>
    </row>
    <row r="80" spans="1:6" s="1" customFormat="1" ht="15" customHeight="1">
      <c r="A80" s="40"/>
      <c r="B80" s="10"/>
      <c r="C80" s="10"/>
      <c r="D80" s="10"/>
      <c r="E80" s="10"/>
      <c r="F80" s="10"/>
    </row>
  </sheetData>
  <sheetProtection/>
  <mergeCells count="1">
    <mergeCell ref="A4:F4"/>
  </mergeCells>
  <printOptions/>
  <pageMargins left="0.75" right="0.75" top="1" bottom="1" header="0.5" footer="0.5"/>
  <pageSetup horizontalDpi="300" verticalDpi="300" orientation="portrait" scale="93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41.7109375" style="10" customWidth="1"/>
    <col min="3" max="6" width="10.7109375" style="10" customWidth="1"/>
  </cols>
  <sheetData>
    <row r="1" spans="1:6" s="37" customFormat="1" ht="15" customHeight="1">
      <c r="A1" s="36"/>
      <c r="B1" s="36"/>
      <c r="C1" s="5"/>
      <c r="D1" s="5"/>
      <c r="E1" s="5"/>
      <c r="F1" s="6" t="s">
        <v>716</v>
      </c>
    </row>
    <row r="2" spans="1:6" s="37" customFormat="1" ht="15" customHeight="1">
      <c r="A2" s="36"/>
      <c r="B2" s="36"/>
      <c r="C2" s="5"/>
      <c r="D2" s="5"/>
      <c r="E2" s="5"/>
      <c r="F2" s="6" t="str">
        <f>'1.a sz. melléklet'!F2</f>
        <v>a 3/2014. (V.13.) önkormányzati rendelethez</v>
      </c>
    </row>
    <row r="3" spans="1:6" s="37" customFormat="1" ht="15" customHeight="1">
      <c r="A3" s="36"/>
      <c r="B3" s="36"/>
      <c r="C3" s="9"/>
      <c r="D3" s="9"/>
      <c r="E3" s="9"/>
      <c r="F3" s="9"/>
    </row>
    <row r="4" spans="1:6" s="37" customFormat="1" ht="15" customHeight="1">
      <c r="A4" s="541" t="s">
        <v>721</v>
      </c>
      <c r="B4" s="541"/>
      <c r="C4" s="541"/>
      <c r="D4" s="541"/>
      <c r="E4" s="541"/>
      <c r="F4" s="541"/>
    </row>
    <row r="5" spans="1:6" s="37" customFormat="1" ht="15" customHeight="1" thickBot="1">
      <c r="A5" s="36"/>
      <c r="B5" s="36"/>
      <c r="C5" s="12"/>
      <c r="D5" s="12"/>
      <c r="E5" s="12"/>
      <c r="F5" s="6" t="s">
        <v>392</v>
      </c>
    </row>
    <row r="6" spans="1:6" s="37" customFormat="1" ht="23.25" thickTop="1">
      <c r="A6" s="54" t="s">
        <v>427</v>
      </c>
      <c r="B6" s="55" t="s">
        <v>347</v>
      </c>
      <c r="C6" s="55" t="s">
        <v>370</v>
      </c>
      <c r="D6" s="55" t="s">
        <v>371</v>
      </c>
      <c r="E6" s="55" t="s">
        <v>372</v>
      </c>
      <c r="F6" s="56" t="s">
        <v>416</v>
      </c>
    </row>
    <row r="7" spans="1:6" s="37" customFormat="1" ht="15" customHeight="1" thickBot="1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4">
        <v>6</v>
      </c>
    </row>
    <row r="8" spans="1:6" s="1" customFormat="1" ht="15" customHeight="1" thickTop="1">
      <c r="A8" s="103" t="s">
        <v>315</v>
      </c>
      <c r="B8" s="104" t="s">
        <v>450</v>
      </c>
      <c r="C8" s="105">
        <v>21469</v>
      </c>
      <c r="D8" s="105">
        <v>21134</v>
      </c>
      <c r="E8" s="105">
        <v>20556</v>
      </c>
      <c r="F8" s="106">
        <f>E8/D8</f>
        <v>0.9726507050250781</v>
      </c>
    </row>
    <row r="9" spans="1:6" s="1" customFormat="1" ht="15" customHeight="1">
      <c r="A9" s="44" t="s">
        <v>316</v>
      </c>
      <c r="B9" s="45" t="s">
        <v>451</v>
      </c>
      <c r="C9" s="46">
        <v>2674</v>
      </c>
      <c r="D9" s="46">
        <v>3577</v>
      </c>
      <c r="E9" s="46">
        <v>2920</v>
      </c>
      <c r="F9" s="47">
        <f aca="true" t="shared" si="0" ref="F9:F35">E9/D9</f>
        <v>0.8163265306122449</v>
      </c>
    </row>
    <row r="10" spans="1:6" s="1" customFormat="1" ht="15" customHeight="1">
      <c r="A10" s="44" t="s">
        <v>317</v>
      </c>
      <c r="B10" s="45" t="s">
        <v>452</v>
      </c>
      <c r="C10" s="46">
        <v>5030</v>
      </c>
      <c r="D10" s="46">
        <v>5030</v>
      </c>
      <c r="E10" s="46">
        <v>4996</v>
      </c>
      <c r="F10" s="47">
        <f t="shared" si="0"/>
        <v>0.9932405566600397</v>
      </c>
    </row>
    <row r="11" spans="1:6" s="1" customFormat="1" ht="15" customHeight="1">
      <c r="A11" s="61" t="s">
        <v>318</v>
      </c>
      <c r="B11" s="62" t="s">
        <v>578</v>
      </c>
      <c r="C11" s="63">
        <v>29173</v>
      </c>
      <c r="D11" s="63">
        <v>29741</v>
      </c>
      <c r="E11" s="63">
        <v>28472</v>
      </c>
      <c r="F11" s="64">
        <f t="shared" si="0"/>
        <v>0.957331629736727</v>
      </c>
    </row>
    <row r="12" spans="1:6" s="1" customFormat="1" ht="24">
      <c r="A12" s="61" t="s">
        <v>319</v>
      </c>
      <c r="B12" s="62" t="s">
        <v>453</v>
      </c>
      <c r="C12" s="63">
        <v>7843</v>
      </c>
      <c r="D12" s="63">
        <v>7843</v>
      </c>
      <c r="E12" s="63">
        <v>7274</v>
      </c>
      <c r="F12" s="64">
        <f t="shared" si="0"/>
        <v>0.927451230396532</v>
      </c>
    </row>
    <row r="13" spans="1:6" s="1" customFormat="1" ht="15" customHeight="1">
      <c r="A13" s="44" t="s">
        <v>320</v>
      </c>
      <c r="B13" s="45" t="s">
        <v>466</v>
      </c>
      <c r="C13" s="46">
        <v>493</v>
      </c>
      <c r="D13" s="46">
        <v>493</v>
      </c>
      <c r="E13" s="46">
        <v>413</v>
      </c>
      <c r="F13" s="47">
        <f t="shared" si="0"/>
        <v>0.8377281947261663</v>
      </c>
    </row>
    <row r="14" spans="1:6" s="1" customFormat="1" ht="15" customHeight="1">
      <c r="A14" s="44" t="s">
        <v>321</v>
      </c>
      <c r="B14" s="45" t="s">
        <v>454</v>
      </c>
      <c r="C14" s="46">
        <v>9250</v>
      </c>
      <c r="D14" s="46">
        <v>10898</v>
      </c>
      <c r="E14" s="46">
        <v>9863</v>
      </c>
      <c r="F14" s="47">
        <f t="shared" si="0"/>
        <v>0.9050284455863461</v>
      </c>
    </row>
    <row r="15" spans="1:6" s="1" customFormat="1" ht="15" customHeight="1">
      <c r="A15" s="44" t="s">
        <v>322</v>
      </c>
      <c r="B15" s="45" t="s">
        <v>455</v>
      </c>
      <c r="C15" s="46">
        <v>1710</v>
      </c>
      <c r="D15" s="46">
        <v>1657</v>
      </c>
      <c r="E15" s="46">
        <v>1336</v>
      </c>
      <c r="F15" s="47">
        <f t="shared" si="0"/>
        <v>0.8062764031382016</v>
      </c>
    </row>
    <row r="16" spans="1:6" s="1" customFormat="1" ht="15" customHeight="1">
      <c r="A16" s="44" t="s">
        <v>323</v>
      </c>
      <c r="B16" s="45" t="s">
        <v>456</v>
      </c>
      <c r="C16" s="46">
        <v>43920</v>
      </c>
      <c r="D16" s="46">
        <v>46104</v>
      </c>
      <c r="E16" s="46">
        <v>39273</v>
      </c>
      <c r="F16" s="47">
        <f t="shared" si="0"/>
        <v>0.8518349817803228</v>
      </c>
    </row>
    <row r="17" spans="1:6" s="1" customFormat="1" ht="15" customHeight="1">
      <c r="A17" s="44" t="s">
        <v>324</v>
      </c>
      <c r="B17" s="45" t="s">
        <v>457</v>
      </c>
      <c r="C17" s="46">
        <v>17148</v>
      </c>
      <c r="D17" s="46">
        <v>18639</v>
      </c>
      <c r="E17" s="46">
        <v>18638</v>
      </c>
      <c r="F17" s="47">
        <f t="shared" si="0"/>
        <v>0.9999463490530608</v>
      </c>
    </row>
    <row r="18" spans="1:6" s="1" customFormat="1" ht="15" customHeight="1">
      <c r="A18" s="44" t="s">
        <v>349</v>
      </c>
      <c r="B18" s="45" t="s">
        <v>458</v>
      </c>
      <c r="C18" s="46">
        <v>285</v>
      </c>
      <c r="D18" s="46">
        <v>364</v>
      </c>
      <c r="E18" s="46">
        <v>278</v>
      </c>
      <c r="F18" s="47">
        <f t="shared" si="0"/>
        <v>0.7637362637362637</v>
      </c>
    </row>
    <row r="19" spans="1:6" s="1" customFormat="1" ht="15" customHeight="1">
      <c r="A19" s="44" t="s">
        <v>325</v>
      </c>
      <c r="B19" s="45" t="s">
        <v>459</v>
      </c>
      <c r="C19" s="46">
        <v>0</v>
      </c>
      <c r="D19" s="46">
        <v>357</v>
      </c>
      <c r="E19" s="46">
        <v>357</v>
      </c>
      <c r="F19" s="47">
        <f t="shared" si="0"/>
        <v>1</v>
      </c>
    </row>
    <row r="20" spans="1:6" s="1" customFormat="1" ht="15" customHeight="1">
      <c r="A20" s="44" t="s">
        <v>350</v>
      </c>
      <c r="B20" s="45" t="s">
        <v>460</v>
      </c>
      <c r="C20" s="46">
        <v>2995</v>
      </c>
      <c r="D20" s="46">
        <v>1843</v>
      </c>
      <c r="E20" s="46">
        <v>911</v>
      </c>
      <c r="F20" s="47">
        <f t="shared" si="0"/>
        <v>0.49430276722734673</v>
      </c>
    </row>
    <row r="21" spans="1:6" s="1" customFormat="1" ht="15" customHeight="1">
      <c r="A21" s="44" t="s">
        <v>351</v>
      </c>
      <c r="B21" s="45" t="s">
        <v>386</v>
      </c>
      <c r="C21" s="46">
        <v>200</v>
      </c>
      <c r="D21" s="46">
        <v>240</v>
      </c>
      <c r="E21" s="46">
        <v>259</v>
      </c>
      <c r="F21" s="47">
        <f t="shared" si="0"/>
        <v>1.0791666666666666</v>
      </c>
    </row>
    <row r="22" spans="1:6" s="1" customFormat="1" ht="15" customHeight="1">
      <c r="A22" s="61" t="s">
        <v>352</v>
      </c>
      <c r="B22" s="62" t="s">
        <v>579</v>
      </c>
      <c r="C22" s="63">
        <v>75508</v>
      </c>
      <c r="D22" s="63">
        <v>80102</v>
      </c>
      <c r="E22" s="63">
        <v>70915</v>
      </c>
      <c r="F22" s="64">
        <f>E22/D22</f>
        <v>0.8853087313675064</v>
      </c>
    </row>
    <row r="23" spans="1:6" s="1" customFormat="1" ht="15" customHeight="1">
      <c r="A23" s="44">
        <v>16</v>
      </c>
      <c r="B23" s="45" t="s">
        <v>139</v>
      </c>
      <c r="C23" s="46">
        <v>18477</v>
      </c>
      <c r="D23" s="46">
        <v>18477</v>
      </c>
      <c r="E23" s="46">
        <v>17521</v>
      </c>
      <c r="F23" s="47">
        <f t="shared" si="0"/>
        <v>0.9482599989175732</v>
      </c>
    </row>
    <row r="24" spans="1:6" s="1" customFormat="1" ht="22.5">
      <c r="A24" s="44" t="s">
        <v>353</v>
      </c>
      <c r="B24" s="45" t="s">
        <v>461</v>
      </c>
      <c r="C24" s="46">
        <v>9850</v>
      </c>
      <c r="D24" s="46">
        <v>17337</v>
      </c>
      <c r="E24" s="46">
        <v>17324</v>
      </c>
      <c r="F24" s="47">
        <f t="shared" si="0"/>
        <v>0.9992501586202919</v>
      </c>
    </row>
    <row r="25" spans="1:6" s="1" customFormat="1" ht="12.75">
      <c r="A25" s="44" t="s">
        <v>354</v>
      </c>
      <c r="B25" s="45" t="s">
        <v>462</v>
      </c>
      <c r="C25" s="46">
        <v>54844</v>
      </c>
      <c r="D25" s="46">
        <v>109686</v>
      </c>
      <c r="E25" s="46">
        <v>0</v>
      </c>
      <c r="F25" s="47">
        <f t="shared" si="0"/>
        <v>0</v>
      </c>
    </row>
    <row r="26" spans="1:6" s="1" customFormat="1" ht="15" customHeight="1">
      <c r="A26" s="61" t="s">
        <v>314</v>
      </c>
      <c r="B26" s="62" t="s">
        <v>580</v>
      </c>
      <c r="C26" s="63">
        <f>SUM(C23:C25)</f>
        <v>83171</v>
      </c>
      <c r="D26" s="63">
        <f>SUM(D23:D25)</f>
        <v>145500</v>
      </c>
      <c r="E26" s="63">
        <f>SUM(E23:E25)</f>
        <v>34845</v>
      </c>
      <c r="F26" s="64">
        <f t="shared" si="0"/>
        <v>0.23948453608247422</v>
      </c>
    </row>
    <row r="27" spans="1:6" s="1" customFormat="1" ht="15" customHeight="1">
      <c r="A27" s="61" t="s">
        <v>355</v>
      </c>
      <c r="B27" s="62" t="s">
        <v>140</v>
      </c>
      <c r="C27" s="63">
        <v>7680</v>
      </c>
      <c r="D27" s="63">
        <v>7680</v>
      </c>
      <c r="E27" s="63">
        <v>4595</v>
      </c>
      <c r="F27" s="64">
        <f t="shared" si="0"/>
        <v>0.5983072916666666</v>
      </c>
    </row>
    <row r="28" spans="1:6" s="1" customFormat="1" ht="19.5" customHeight="1">
      <c r="A28" s="82" t="s">
        <v>327</v>
      </c>
      <c r="B28" s="83" t="s">
        <v>581</v>
      </c>
      <c r="C28" s="84">
        <f>C11+C12+C22+C26+C27</f>
        <v>203375</v>
      </c>
      <c r="D28" s="84">
        <f>D11+D12+D22+D26+D27</f>
        <v>270866</v>
      </c>
      <c r="E28" s="84">
        <f>E11+E12+E22+E26+E27</f>
        <v>146101</v>
      </c>
      <c r="F28" s="107">
        <f t="shared" si="0"/>
        <v>0.5393847880501798</v>
      </c>
    </row>
    <row r="29" spans="1:6" s="1" customFormat="1" ht="15" customHeight="1">
      <c r="A29" s="61" t="s">
        <v>328</v>
      </c>
      <c r="B29" s="62" t="s">
        <v>134</v>
      </c>
      <c r="C29" s="63">
        <v>10500</v>
      </c>
      <c r="D29" s="63">
        <v>10500</v>
      </c>
      <c r="E29" s="63">
        <v>939</v>
      </c>
      <c r="F29" s="64">
        <f t="shared" si="0"/>
        <v>0.08942857142857143</v>
      </c>
    </row>
    <row r="30" spans="1:6" s="1" customFormat="1" ht="15" customHeight="1">
      <c r="A30" s="61" t="s">
        <v>329</v>
      </c>
      <c r="B30" s="62" t="s">
        <v>135</v>
      </c>
      <c r="C30" s="63">
        <v>42199</v>
      </c>
      <c r="D30" s="63">
        <v>62057</v>
      </c>
      <c r="E30" s="63">
        <v>40556</v>
      </c>
      <c r="F30" s="64">
        <f t="shared" si="0"/>
        <v>0.6535282079378636</v>
      </c>
    </row>
    <row r="31" spans="1:6" s="1" customFormat="1" ht="22.5">
      <c r="A31" s="44" t="s">
        <v>330</v>
      </c>
      <c r="B31" s="45" t="s">
        <v>463</v>
      </c>
      <c r="C31" s="46">
        <v>0</v>
      </c>
      <c r="D31" s="46">
        <v>10850</v>
      </c>
      <c r="E31" s="46">
        <v>5100</v>
      </c>
      <c r="F31" s="47">
        <f t="shared" si="0"/>
        <v>0.4700460829493088</v>
      </c>
    </row>
    <row r="32" spans="1:6" s="1" customFormat="1" ht="22.5">
      <c r="A32" s="44" t="s">
        <v>356</v>
      </c>
      <c r="B32" s="45" t="s">
        <v>251</v>
      </c>
      <c r="C32" s="46">
        <v>14500</v>
      </c>
      <c r="D32" s="46">
        <v>14500</v>
      </c>
      <c r="E32" s="46">
        <v>0</v>
      </c>
      <c r="F32" s="47">
        <f t="shared" si="0"/>
        <v>0</v>
      </c>
    </row>
    <row r="33" spans="1:6" s="1" customFormat="1" ht="15" customHeight="1">
      <c r="A33" s="61" t="s">
        <v>357</v>
      </c>
      <c r="B33" s="62" t="s">
        <v>582</v>
      </c>
      <c r="C33" s="63">
        <v>14500</v>
      </c>
      <c r="D33" s="63">
        <v>25350</v>
      </c>
      <c r="E33" s="63">
        <v>5100</v>
      </c>
      <c r="F33" s="64">
        <f t="shared" si="0"/>
        <v>0.20118343195266272</v>
      </c>
    </row>
    <row r="34" spans="1:6" s="1" customFormat="1" ht="19.5" customHeight="1">
      <c r="A34" s="82" t="s">
        <v>341</v>
      </c>
      <c r="B34" s="83" t="s">
        <v>583</v>
      </c>
      <c r="C34" s="84">
        <v>67199</v>
      </c>
      <c r="D34" s="84">
        <v>97907</v>
      </c>
      <c r="E34" s="84">
        <v>46595</v>
      </c>
      <c r="F34" s="107">
        <f t="shared" si="0"/>
        <v>0.4759108133228472</v>
      </c>
    </row>
    <row r="35" spans="1:6" s="1" customFormat="1" ht="19.5" customHeight="1">
      <c r="A35" s="82" t="s">
        <v>358</v>
      </c>
      <c r="B35" s="83" t="s">
        <v>584</v>
      </c>
      <c r="C35" s="84">
        <f>C28+C34</f>
        <v>270574</v>
      </c>
      <c r="D35" s="84">
        <f>D28+D34</f>
        <v>368773</v>
      </c>
      <c r="E35" s="84">
        <f>E28+E34</f>
        <v>192696</v>
      </c>
      <c r="F35" s="107">
        <f t="shared" si="0"/>
        <v>0.5225328318504879</v>
      </c>
    </row>
    <row r="36" spans="1:6" s="1" customFormat="1" ht="15" customHeight="1">
      <c r="A36" s="44" t="s">
        <v>331</v>
      </c>
      <c r="B36" s="45" t="s">
        <v>464</v>
      </c>
      <c r="C36" s="46">
        <v>14677</v>
      </c>
      <c r="D36" s="46">
        <v>14677</v>
      </c>
      <c r="E36" s="46">
        <v>14677</v>
      </c>
      <c r="F36" s="47">
        <f>E36/D36</f>
        <v>1</v>
      </c>
    </row>
    <row r="37" spans="1:6" s="1" customFormat="1" ht="19.5" customHeight="1">
      <c r="A37" s="82" t="s">
        <v>342</v>
      </c>
      <c r="B37" s="83" t="s">
        <v>467</v>
      </c>
      <c r="C37" s="84">
        <v>14677</v>
      </c>
      <c r="D37" s="84">
        <v>14677</v>
      </c>
      <c r="E37" s="84">
        <v>14677</v>
      </c>
      <c r="F37" s="107">
        <f>E37/D37</f>
        <v>1</v>
      </c>
    </row>
    <row r="38" spans="1:6" s="1" customFormat="1" ht="15" customHeight="1" thickBot="1">
      <c r="A38" s="48" t="s">
        <v>359</v>
      </c>
      <c r="B38" s="49" t="s">
        <v>468</v>
      </c>
      <c r="C38" s="50">
        <v>0</v>
      </c>
      <c r="D38" s="50">
        <v>0</v>
      </c>
      <c r="E38" s="50">
        <v>135</v>
      </c>
      <c r="F38" s="51"/>
    </row>
    <row r="39" spans="1:6" s="1" customFormat="1" ht="19.5" customHeight="1" thickBot="1" thickTop="1">
      <c r="A39" s="116" t="s">
        <v>332</v>
      </c>
      <c r="B39" s="117" t="s">
        <v>469</v>
      </c>
      <c r="C39" s="118">
        <f>C35+C37+C38</f>
        <v>285251</v>
      </c>
      <c r="D39" s="118">
        <f>D35+D37+D38</f>
        <v>383450</v>
      </c>
      <c r="E39" s="118">
        <f>E35+E37+E38</f>
        <v>207508</v>
      </c>
      <c r="F39" s="119">
        <f>E39/D39</f>
        <v>0.5411605163645847</v>
      </c>
    </row>
    <row r="40" spans="1:6" s="1" customFormat="1" ht="15" customHeight="1" thickTop="1">
      <c r="A40" s="10"/>
      <c r="B40" s="10"/>
      <c r="C40" s="10"/>
      <c r="D40" s="10"/>
      <c r="E40" s="10"/>
      <c r="F40" s="10"/>
    </row>
    <row r="41" spans="1:6" s="1" customFormat="1" ht="15" customHeight="1">
      <c r="A41" s="10"/>
      <c r="B41" s="10"/>
      <c r="C41" s="10"/>
      <c r="D41" s="10"/>
      <c r="E41" s="10"/>
      <c r="F41" s="10"/>
    </row>
  </sheetData>
  <sheetProtection/>
  <mergeCells count="1">
    <mergeCell ref="A4:F4"/>
  </mergeCells>
  <printOptions/>
  <pageMargins left="0.75" right="0.75" top="1" bottom="1" header="0.5" footer="0.5"/>
  <pageSetup horizontalDpi="300" verticalDpi="3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5.7109375" style="10" customWidth="1"/>
    <col min="2" max="2" width="42.7109375" style="10" customWidth="1"/>
    <col min="3" max="5" width="10.7109375" style="10" customWidth="1"/>
    <col min="6" max="6" width="9.7109375" style="10" customWidth="1"/>
  </cols>
  <sheetData>
    <row r="1" spans="1:6" s="3" customFormat="1" ht="15" customHeight="1">
      <c r="A1" s="36"/>
      <c r="B1" s="36"/>
      <c r="C1" s="5"/>
      <c r="D1" s="5"/>
      <c r="E1" s="5"/>
      <c r="F1" s="6" t="s">
        <v>40</v>
      </c>
    </row>
    <row r="2" spans="1:6" s="3" customFormat="1" ht="15" customHeight="1">
      <c r="A2" s="36"/>
      <c r="B2" s="36"/>
      <c r="C2" s="5"/>
      <c r="D2" s="5"/>
      <c r="E2" s="5"/>
      <c r="F2" s="6" t="str">
        <f>'1.a sz. melléklet'!F2</f>
        <v>a 3/2014. (V.13.) önkormányzati rendelethez</v>
      </c>
    </row>
    <row r="3" spans="1:6" s="3" customFormat="1" ht="15" customHeight="1">
      <c r="A3" s="36"/>
      <c r="B3" s="36"/>
      <c r="C3" s="9"/>
      <c r="D3" s="9"/>
      <c r="E3" s="9"/>
      <c r="F3" s="9"/>
    </row>
    <row r="4" spans="1:6" s="3" customFormat="1" ht="15" customHeight="1">
      <c r="A4" s="541" t="s">
        <v>722</v>
      </c>
      <c r="B4" s="541"/>
      <c r="C4" s="541"/>
      <c r="D4" s="541"/>
      <c r="E4" s="541"/>
      <c r="F4" s="541"/>
    </row>
    <row r="5" spans="1:6" s="3" customFormat="1" ht="15" customHeight="1" thickBot="1">
      <c r="A5" s="36"/>
      <c r="B5" s="36"/>
      <c r="C5" s="12"/>
      <c r="D5" s="12"/>
      <c r="E5" s="12"/>
      <c r="F5" s="6" t="s">
        <v>392</v>
      </c>
    </row>
    <row r="6" spans="1:6" s="37" customFormat="1" ht="23.25" thickTop="1">
      <c r="A6" s="54" t="s">
        <v>427</v>
      </c>
      <c r="B6" s="55" t="s">
        <v>347</v>
      </c>
      <c r="C6" s="55" t="s">
        <v>370</v>
      </c>
      <c r="D6" s="55" t="s">
        <v>371</v>
      </c>
      <c r="E6" s="55" t="s">
        <v>372</v>
      </c>
      <c r="F6" s="56" t="s">
        <v>416</v>
      </c>
    </row>
    <row r="7" spans="1:6" s="37" customFormat="1" ht="15" customHeight="1" thickBot="1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4">
        <v>6</v>
      </c>
    </row>
    <row r="8" spans="1:6" s="111" customFormat="1" ht="23.25" thickTop="1">
      <c r="A8" s="103" t="s">
        <v>315</v>
      </c>
      <c r="B8" s="104" t="s">
        <v>470</v>
      </c>
      <c r="C8" s="105">
        <v>20659</v>
      </c>
      <c r="D8" s="105">
        <v>19842</v>
      </c>
      <c r="E8" s="105">
        <v>19265</v>
      </c>
      <c r="F8" s="106">
        <f aca="true" t="shared" si="0" ref="F8:F31">E8/D8</f>
        <v>0.970920270134059</v>
      </c>
    </row>
    <row r="9" spans="1:6" s="110" customFormat="1" ht="22.5">
      <c r="A9" s="44" t="s">
        <v>316</v>
      </c>
      <c r="B9" s="45" t="s">
        <v>373</v>
      </c>
      <c r="C9" s="46">
        <v>810</v>
      </c>
      <c r="D9" s="46">
        <v>1292</v>
      </c>
      <c r="E9" s="46">
        <v>1291</v>
      </c>
      <c r="F9" s="47">
        <f t="shared" si="0"/>
        <v>0.9992260061919505</v>
      </c>
    </row>
    <row r="10" spans="1:6" s="110" customFormat="1" ht="19.5" customHeight="1">
      <c r="A10" s="82" t="s">
        <v>317</v>
      </c>
      <c r="B10" s="83" t="s">
        <v>551</v>
      </c>
      <c r="C10" s="84">
        <v>21469</v>
      </c>
      <c r="D10" s="84">
        <v>21134</v>
      </c>
      <c r="E10" s="84">
        <v>20556</v>
      </c>
      <c r="F10" s="107">
        <f t="shared" si="0"/>
        <v>0.9726507050250781</v>
      </c>
    </row>
    <row r="11" spans="1:6" s="110" customFormat="1" ht="15" customHeight="1">
      <c r="A11" s="44" t="s">
        <v>318</v>
      </c>
      <c r="B11" s="45" t="s">
        <v>374</v>
      </c>
      <c r="C11" s="46">
        <v>70</v>
      </c>
      <c r="D11" s="46">
        <v>70</v>
      </c>
      <c r="E11" s="46">
        <v>70</v>
      </c>
      <c r="F11" s="47">
        <f t="shared" si="0"/>
        <v>1</v>
      </c>
    </row>
    <row r="12" spans="1:6" s="110" customFormat="1" ht="15" customHeight="1">
      <c r="A12" s="44" t="s">
        <v>319</v>
      </c>
      <c r="B12" s="45" t="s">
        <v>375</v>
      </c>
      <c r="C12" s="46">
        <v>0</v>
      </c>
      <c r="D12" s="46">
        <v>575</v>
      </c>
      <c r="E12" s="46">
        <v>575</v>
      </c>
      <c r="F12" s="47">
        <f t="shared" si="0"/>
        <v>1</v>
      </c>
    </row>
    <row r="13" spans="1:6" s="110" customFormat="1" ht="36">
      <c r="A13" s="61" t="s">
        <v>320</v>
      </c>
      <c r="B13" s="62" t="s">
        <v>552</v>
      </c>
      <c r="C13" s="63">
        <v>70</v>
      </c>
      <c r="D13" s="63">
        <v>645</v>
      </c>
      <c r="E13" s="63">
        <v>645</v>
      </c>
      <c r="F13" s="64">
        <f t="shared" si="0"/>
        <v>1</v>
      </c>
    </row>
    <row r="14" spans="1:6" s="110" customFormat="1" ht="12.75">
      <c r="A14" s="44" t="s">
        <v>321</v>
      </c>
      <c r="B14" s="45" t="s">
        <v>376</v>
      </c>
      <c r="C14" s="46">
        <v>0</v>
      </c>
      <c r="D14" s="46">
        <v>100</v>
      </c>
      <c r="E14" s="46">
        <v>100</v>
      </c>
      <c r="F14" s="47">
        <f t="shared" si="0"/>
        <v>1</v>
      </c>
    </row>
    <row r="15" spans="1:6" s="110" customFormat="1" ht="15" customHeight="1">
      <c r="A15" s="44" t="s">
        <v>322</v>
      </c>
      <c r="B15" s="45" t="s">
        <v>377</v>
      </c>
      <c r="C15" s="46">
        <v>0</v>
      </c>
      <c r="D15" s="46">
        <v>164</v>
      </c>
      <c r="E15" s="46">
        <v>163</v>
      </c>
      <c r="F15" s="47">
        <f t="shared" si="0"/>
        <v>0.9939024390243902</v>
      </c>
    </row>
    <row r="16" spans="1:6" s="110" customFormat="1" ht="24">
      <c r="A16" s="61" t="s">
        <v>323</v>
      </c>
      <c r="B16" s="62" t="s">
        <v>553</v>
      </c>
      <c r="C16" s="63">
        <v>0</v>
      </c>
      <c r="D16" s="63">
        <v>264</v>
      </c>
      <c r="E16" s="63">
        <v>263</v>
      </c>
      <c r="F16" s="64">
        <f t="shared" si="0"/>
        <v>0.9962121212121212</v>
      </c>
    </row>
    <row r="17" spans="1:6" s="110" customFormat="1" ht="15" customHeight="1">
      <c r="A17" s="44" t="s">
        <v>324</v>
      </c>
      <c r="B17" s="45" t="s">
        <v>378</v>
      </c>
      <c r="C17" s="46">
        <v>497</v>
      </c>
      <c r="D17" s="46">
        <v>406</v>
      </c>
      <c r="E17" s="46">
        <v>264</v>
      </c>
      <c r="F17" s="47">
        <f t="shared" si="0"/>
        <v>0.6502463054187192</v>
      </c>
    </row>
    <row r="18" spans="1:6" s="110" customFormat="1" ht="15" customHeight="1">
      <c r="A18" s="44" t="s">
        <v>349</v>
      </c>
      <c r="B18" s="45" t="s">
        <v>379</v>
      </c>
      <c r="C18" s="46">
        <v>0</v>
      </c>
      <c r="D18" s="46">
        <v>48</v>
      </c>
      <c r="E18" s="46">
        <v>47</v>
      </c>
      <c r="F18" s="47">
        <f t="shared" si="0"/>
        <v>0.9791666666666666</v>
      </c>
    </row>
    <row r="19" spans="1:6" s="110" customFormat="1" ht="15" customHeight="1">
      <c r="A19" s="44" t="s">
        <v>325</v>
      </c>
      <c r="B19" s="45" t="s">
        <v>380</v>
      </c>
      <c r="C19" s="46">
        <v>1414</v>
      </c>
      <c r="D19" s="46">
        <v>1505</v>
      </c>
      <c r="E19" s="46">
        <v>1049</v>
      </c>
      <c r="F19" s="47">
        <f t="shared" si="0"/>
        <v>0.6970099667774087</v>
      </c>
    </row>
    <row r="20" spans="1:6" s="110" customFormat="1" ht="15" customHeight="1">
      <c r="A20" s="44" t="s">
        <v>350</v>
      </c>
      <c r="B20" s="45" t="s">
        <v>381</v>
      </c>
      <c r="C20" s="46">
        <v>693</v>
      </c>
      <c r="D20" s="46">
        <v>693</v>
      </c>
      <c r="E20" s="46">
        <v>636</v>
      </c>
      <c r="F20" s="47">
        <f t="shared" si="0"/>
        <v>0.9177489177489178</v>
      </c>
    </row>
    <row r="21" spans="1:6" s="110" customFormat="1" ht="24">
      <c r="A21" s="61" t="s">
        <v>351</v>
      </c>
      <c r="B21" s="62" t="s">
        <v>554</v>
      </c>
      <c r="C21" s="63">
        <v>2604</v>
      </c>
      <c r="D21" s="63">
        <v>2652</v>
      </c>
      <c r="E21" s="63">
        <v>1996</v>
      </c>
      <c r="F21" s="64">
        <f t="shared" si="0"/>
        <v>0.7526395173453997</v>
      </c>
    </row>
    <row r="22" spans="1:6" s="110" customFormat="1" ht="24">
      <c r="A22" s="61" t="s">
        <v>352</v>
      </c>
      <c r="B22" s="62" t="s">
        <v>382</v>
      </c>
      <c r="C22" s="63">
        <v>0</v>
      </c>
      <c r="D22" s="63">
        <v>16</v>
      </c>
      <c r="E22" s="63">
        <v>16</v>
      </c>
      <c r="F22" s="64">
        <f t="shared" si="0"/>
        <v>1</v>
      </c>
    </row>
    <row r="23" spans="1:8" s="110" customFormat="1" ht="22.5">
      <c r="A23" s="57">
        <v>16</v>
      </c>
      <c r="B23" s="58" t="s">
        <v>558</v>
      </c>
      <c r="C23" s="59">
        <v>2674</v>
      </c>
      <c r="D23" s="59">
        <v>3561</v>
      </c>
      <c r="E23" s="59">
        <v>2904</v>
      </c>
      <c r="F23" s="60">
        <f t="shared" si="0"/>
        <v>0.8155012636899748</v>
      </c>
      <c r="H23" s="234"/>
    </row>
    <row r="24" spans="1:6" s="110" customFormat="1" ht="22.5">
      <c r="A24" s="57">
        <v>17</v>
      </c>
      <c r="B24" s="58" t="s">
        <v>559</v>
      </c>
      <c r="C24" s="59">
        <v>0</v>
      </c>
      <c r="D24" s="59">
        <v>16</v>
      </c>
      <c r="E24" s="59">
        <v>16</v>
      </c>
      <c r="F24" s="60">
        <f t="shared" si="0"/>
        <v>1</v>
      </c>
    </row>
    <row r="25" spans="1:6" s="110" customFormat="1" ht="19.5" customHeight="1">
      <c r="A25" s="82">
        <v>18</v>
      </c>
      <c r="B25" s="83" t="s">
        <v>555</v>
      </c>
      <c r="C25" s="84">
        <v>2674</v>
      </c>
      <c r="D25" s="84">
        <v>3577</v>
      </c>
      <c r="E25" s="84">
        <v>2920</v>
      </c>
      <c r="F25" s="107">
        <f t="shared" si="0"/>
        <v>0.8163265306122449</v>
      </c>
    </row>
    <row r="26" spans="1:6" s="110" customFormat="1" ht="19.5" customHeight="1" thickBot="1">
      <c r="A26" s="90">
        <v>19</v>
      </c>
      <c r="B26" s="91" t="s">
        <v>471</v>
      </c>
      <c r="C26" s="92">
        <v>5030</v>
      </c>
      <c r="D26" s="92">
        <v>5030</v>
      </c>
      <c r="E26" s="92">
        <v>4996</v>
      </c>
      <c r="F26" s="108">
        <f t="shared" si="0"/>
        <v>0.9932405566600397</v>
      </c>
    </row>
    <row r="27" spans="1:6" s="109" customFormat="1" ht="19.5" customHeight="1" thickBot="1" thickTop="1">
      <c r="A27" s="116">
        <v>20</v>
      </c>
      <c r="B27" s="117" t="s">
        <v>556</v>
      </c>
      <c r="C27" s="118">
        <v>29173</v>
      </c>
      <c r="D27" s="118">
        <v>29741</v>
      </c>
      <c r="E27" s="118">
        <v>28472</v>
      </c>
      <c r="F27" s="119">
        <f t="shared" si="0"/>
        <v>0.957331629736727</v>
      </c>
    </row>
    <row r="28" spans="1:6" s="110" customFormat="1" ht="15" customHeight="1" thickTop="1">
      <c r="A28" s="68">
        <v>21</v>
      </c>
      <c r="B28" s="69" t="s">
        <v>383</v>
      </c>
      <c r="C28" s="70">
        <v>7320</v>
      </c>
      <c r="D28" s="70">
        <v>7320</v>
      </c>
      <c r="E28" s="70">
        <v>6858</v>
      </c>
      <c r="F28" s="71">
        <f t="shared" si="0"/>
        <v>0.9368852459016394</v>
      </c>
    </row>
    <row r="29" spans="1:6" s="110" customFormat="1" ht="15" customHeight="1">
      <c r="A29" s="44">
        <v>22</v>
      </c>
      <c r="B29" s="45" t="s">
        <v>384</v>
      </c>
      <c r="C29" s="46">
        <v>493</v>
      </c>
      <c r="D29" s="46">
        <v>493</v>
      </c>
      <c r="E29" s="46">
        <v>413</v>
      </c>
      <c r="F29" s="47">
        <f t="shared" si="0"/>
        <v>0.8377281947261663</v>
      </c>
    </row>
    <row r="30" spans="1:6" s="110" customFormat="1" ht="15" customHeight="1" thickBot="1">
      <c r="A30" s="48">
        <v>23</v>
      </c>
      <c r="B30" s="49" t="s">
        <v>385</v>
      </c>
      <c r="C30" s="50">
        <v>30</v>
      </c>
      <c r="D30" s="50">
        <v>30</v>
      </c>
      <c r="E30" s="50">
        <v>3</v>
      </c>
      <c r="F30" s="51">
        <f t="shared" si="0"/>
        <v>0.1</v>
      </c>
    </row>
    <row r="31" spans="1:6" s="110" customFormat="1" ht="24" thickBot="1" thickTop="1">
      <c r="A31" s="99">
        <v>24</v>
      </c>
      <c r="B31" s="100" t="s">
        <v>557</v>
      </c>
      <c r="C31" s="101">
        <v>7843</v>
      </c>
      <c r="D31" s="101">
        <v>7843</v>
      </c>
      <c r="E31" s="101">
        <v>7274</v>
      </c>
      <c r="F31" s="122">
        <f t="shared" si="0"/>
        <v>0.927451230396532</v>
      </c>
    </row>
    <row r="32" spans="1:6" s="9" customFormat="1" ht="15" customHeight="1" thickTop="1">
      <c r="A32" s="68">
        <v>25</v>
      </c>
      <c r="B32" s="69" t="s">
        <v>212</v>
      </c>
      <c r="C32" s="70"/>
      <c r="D32" s="120"/>
      <c r="E32" s="70">
        <v>14</v>
      </c>
      <c r="F32" s="121"/>
    </row>
    <row r="33" spans="1:6" s="9" customFormat="1" ht="15" customHeight="1">
      <c r="A33" s="44">
        <v>26</v>
      </c>
      <c r="B33" s="45" t="s">
        <v>38</v>
      </c>
      <c r="C33" s="46"/>
      <c r="D33" s="112"/>
      <c r="E33" s="46">
        <v>10</v>
      </c>
      <c r="F33" s="113"/>
    </row>
    <row r="34" spans="1:6" s="9" customFormat="1" ht="15" customHeight="1">
      <c r="A34" s="44">
        <v>27</v>
      </c>
      <c r="B34" s="45" t="s">
        <v>39</v>
      </c>
      <c r="C34" s="46"/>
      <c r="D34" s="112"/>
      <c r="E34" s="46">
        <v>10</v>
      </c>
      <c r="F34" s="113"/>
    </row>
    <row r="35" spans="1:6" s="9" customFormat="1" ht="15" customHeight="1" thickBot="1">
      <c r="A35" s="48">
        <v>28</v>
      </c>
      <c r="B35" s="49" t="s">
        <v>213</v>
      </c>
      <c r="C35" s="50"/>
      <c r="D35" s="114"/>
      <c r="E35" s="50">
        <v>12</v>
      </c>
      <c r="F35" s="115"/>
    </row>
    <row r="36" spans="1:5" s="9" customFormat="1" ht="15" customHeight="1" thickTop="1">
      <c r="A36" s="40"/>
      <c r="B36" s="10"/>
      <c r="C36" s="10"/>
      <c r="D36" s="10"/>
      <c r="E36" s="10"/>
    </row>
    <row r="37" spans="1:5" s="9" customFormat="1" ht="15" customHeight="1">
      <c r="A37" s="40"/>
      <c r="B37" s="10"/>
      <c r="C37" s="10"/>
      <c r="D37" s="10"/>
      <c r="E37" s="10"/>
    </row>
    <row r="38" spans="2:6" s="9" customFormat="1" ht="15" customHeight="1">
      <c r="B38" s="10"/>
      <c r="C38" s="10"/>
      <c r="D38" s="10"/>
      <c r="E38" s="10"/>
      <c r="F38" s="10"/>
    </row>
    <row r="39" s="10" customFormat="1" ht="15" customHeight="1"/>
  </sheetData>
  <sheetProtection/>
  <mergeCells count="1">
    <mergeCell ref="A4:F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User</cp:lastModifiedBy>
  <cp:lastPrinted>2014-05-13T13:40:29Z</cp:lastPrinted>
  <dcterms:created xsi:type="dcterms:W3CDTF">2014-04-11T11:05:02Z</dcterms:created>
  <dcterms:modified xsi:type="dcterms:W3CDTF">2014-05-15T13:02:44Z</dcterms:modified>
  <cp:category/>
  <cp:version/>
  <cp:contentType/>
  <cp:contentStatus/>
</cp:coreProperties>
</file>