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7" i="2" l="1"/>
  <c r="H156" i="2"/>
  <c r="H153" i="2"/>
  <c r="H152" i="2"/>
  <c r="H151" i="2"/>
  <c r="H150" i="2"/>
  <c r="H149" i="2"/>
  <c r="H148" i="2"/>
  <c r="H147" i="2"/>
  <c r="G146" i="2"/>
  <c r="H146" i="2" s="1"/>
  <c r="F146" i="2"/>
  <c r="E146" i="2"/>
  <c r="D146" i="2"/>
  <c r="C146" i="2"/>
  <c r="H145" i="2"/>
  <c r="H144" i="2"/>
  <c r="H143" i="2"/>
  <c r="H142" i="2"/>
  <c r="H141" i="2"/>
  <c r="G140" i="2"/>
  <c r="H140" i="2" s="1"/>
  <c r="F140" i="2"/>
  <c r="E140" i="2"/>
  <c r="D140" i="2"/>
  <c r="C140" i="2"/>
  <c r="H139" i="2"/>
  <c r="H138" i="2"/>
  <c r="H137" i="2"/>
  <c r="H136" i="2"/>
  <c r="H135" i="2"/>
  <c r="H134" i="2"/>
  <c r="G133" i="2"/>
  <c r="H133" i="2" s="1"/>
  <c r="F133" i="2"/>
  <c r="E133" i="2"/>
  <c r="D133" i="2"/>
  <c r="C133" i="2"/>
  <c r="H132" i="2"/>
  <c r="H131" i="2"/>
  <c r="H130" i="2"/>
  <c r="G129" i="2"/>
  <c r="G154" i="2" s="1"/>
  <c r="F129" i="2"/>
  <c r="E129" i="2"/>
  <c r="E154" i="2" s="1"/>
  <c r="D129" i="2"/>
  <c r="D154" i="2" s="1"/>
  <c r="C129" i="2"/>
  <c r="C154" i="2" s="1"/>
  <c r="H127" i="2"/>
  <c r="H126" i="2"/>
  <c r="H125" i="2"/>
  <c r="H124" i="2"/>
  <c r="H123" i="2"/>
  <c r="H122" i="2"/>
  <c r="G121" i="2"/>
  <c r="F121" i="2"/>
  <c r="E121" i="2"/>
  <c r="D121" i="2"/>
  <c r="C121" i="2"/>
  <c r="H120" i="2"/>
  <c r="H119" i="2"/>
  <c r="H118" i="2"/>
  <c r="G117" i="2"/>
  <c r="H117" i="2" s="1"/>
  <c r="F117" i="2"/>
  <c r="E117" i="2"/>
  <c r="D117" i="2"/>
  <c r="C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G99" i="2"/>
  <c r="H99" i="2" s="1"/>
  <c r="F99" i="2"/>
  <c r="E99" i="2"/>
  <c r="D99" i="2"/>
  <c r="C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G83" i="2"/>
  <c r="H83" i="2" s="1"/>
  <c r="F83" i="2"/>
  <c r="E83" i="2"/>
  <c r="D83" i="2"/>
  <c r="C83" i="2"/>
  <c r="C82" i="2" s="1"/>
  <c r="C128" i="2" s="1"/>
  <c r="C155" i="2" s="1"/>
  <c r="D82" i="2"/>
  <c r="D128" i="2" s="1"/>
  <c r="D155" i="2" s="1"/>
  <c r="H78" i="2"/>
  <c r="H77" i="2"/>
  <c r="H76" i="2"/>
  <c r="H75" i="2"/>
  <c r="H74" i="2"/>
  <c r="H73" i="2"/>
  <c r="H72" i="2"/>
  <c r="G71" i="2"/>
  <c r="F71" i="2"/>
  <c r="E71" i="2"/>
  <c r="D71" i="2"/>
  <c r="C71" i="2"/>
  <c r="H70" i="2"/>
  <c r="H69" i="2"/>
  <c r="H68" i="2"/>
  <c r="H67" i="2"/>
  <c r="G66" i="2"/>
  <c r="H66" i="2" s="1"/>
  <c r="F66" i="2"/>
  <c r="E66" i="2"/>
  <c r="D66" i="2"/>
  <c r="C66" i="2"/>
  <c r="H65" i="2"/>
  <c r="H64" i="2"/>
  <c r="G63" i="2"/>
  <c r="F63" i="2"/>
  <c r="E63" i="2"/>
  <c r="D63" i="2"/>
  <c r="C63" i="2"/>
  <c r="H62" i="2"/>
  <c r="H61" i="2"/>
  <c r="H60" i="2"/>
  <c r="H59" i="2"/>
  <c r="G58" i="2"/>
  <c r="H58" i="2" s="1"/>
  <c r="D58" i="2"/>
  <c r="C58" i="2"/>
  <c r="H57" i="2"/>
  <c r="H56" i="2"/>
  <c r="H55" i="2"/>
  <c r="G54" i="2"/>
  <c r="F54" i="2"/>
  <c r="F79" i="2" s="1"/>
  <c r="E54" i="2"/>
  <c r="E79" i="2" s="1"/>
  <c r="D54" i="2"/>
  <c r="D79" i="2" s="1"/>
  <c r="C54" i="2"/>
  <c r="H52" i="2"/>
  <c r="H51" i="2"/>
  <c r="H50" i="2"/>
  <c r="H49" i="2"/>
  <c r="H48" i="2"/>
  <c r="G47" i="2"/>
  <c r="H47" i="2" s="1"/>
  <c r="F47" i="2"/>
  <c r="E47" i="2"/>
  <c r="D47" i="2"/>
  <c r="C47" i="2"/>
  <c r="H46" i="2"/>
  <c r="H45" i="2"/>
  <c r="G44" i="2"/>
  <c r="H44" i="2" s="1"/>
  <c r="F44" i="2"/>
  <c r="E44" i="2"/>
  <c r="D44" i="2"/>
  <c r="C44" i="2"/>
  <c r="H43" i="2"/>
  <c r="H42" i="2"/>
  <c r="H41" i="2"/>
  <c r="H40" i="2"/>
  <c r="H39" i="2"/>
  <c r="G38" i="2"/>
  <c r="F38" i="2"/>
  <c r="H38" i="2" s="1"/>
  <c r="E38" i="2"/>
  <c r="D38" i="2"/>
  <c r="C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G24" i="2"/>
  <c r="F24" i="2"/>
  <c r="E24" i="2"/>
  <c r="D24" i="2"/>
  <c r="C24" i="2"/>
  <c r="H23" i="2"/>
  <c r="H22" i="2"/>
  <c r="H21" i="2"/>
  <c r="H20" i="2"/>
  <c r="H19" i="2"/>
  <c r="G18" i="2"/>
  <c r="F18" i="2"/>
  <c r="H18" i="2" s="1"/>
  <c r="E18" i="2"/>
  <c r="D18" i="2"/>
  <c r="C18" i="2"/>
  <c r="H17" i="2"/>
  <c r="G16" i="2"/>
  <c r="F16" i="2"/>
  <c r="E16" i="2"/>
  <c r="D16" i="2"/>
  <c r="C16" i="2"/>
  <c r="H15" i="2"/>
  <c r="H14" i="2"/>
  <c r="H13" i="2"/>
  <c r="H12" i="2"/>
  <c r="H11" i="2"/>
  <c r="H10" i="2"/>
  <c r="H9" i="2"/>
  <c r="H8" i="2"/>
  <c r="G7" i="2"/>
  <c r="G53" i="2" s="1"/>
  <c r="F7" i="2"/>
  <c r="E7" i="2"/>
  <c r="E53" i="2" s="1"/>
  <c r="E80" i="2" s="1"/>
  <c r="D7" i="2"/>
  <c r="C7" i="2"/>
  <c r="C53" i="2" s="1"/>
  <c r="F154" i="2" l="1"/>
  <c r="C79" i="2"/>
  <c r="G79" i="2"/>
  <c r="H63" i="2"/>
  <c r="H71" i="2"/>
  <c r="H54" i="2"/>
  <c r="E82" i="2"/>
  <c r="E128" i="2" s="1"/>
  <c r="E155" i="2" s="1"/>
  <c r="E158" i="2" s="1"/>
  <c r="H121" i="2"/>
  <c r="D53" i="2"/>
  <c r="D80" i="2" s="1"/>
  <c r="D158" i="2" s="1"/>
  <c r="H16" i="2"/>
  <c r="H24" i="2"/>
  <c r="G82" i="2"/>
  <c r="G128" i="2" s="1"/>
  <c r="F82" i="2"/>
  <c r="F128" i="2" s="1"/>
  <c r="H79" i="2"/>
  <c r="H154" i="2"/>
  <c r="C80" i="2"/>
  <c r="C158" i="2" s="1"/>
  <c r="G80" i="2"/>
  <c r="G155" i="2"/>
  <c r="H82" i="2"/>
  <c r="F53" i="2"/>
  <c r="F80" i="2" s="1"/>
  <c r="H7" i="2"/>
  <c r="H129" i="2"/>
  <c r="F155" i="2" l="1"/>
  <c r="H128" i="2"/>
  <c r="F158" i="2"/>
  <c r="H53" i="2"/>
  <c r="H155" i="2"/>
  <c r="G158" i="2"/>
  <c r="H80" i="2"/>
</calcChain>
</file>

<file path=xl/sharedStrings.xml><?xml version="1.0" encoding="utf-8"?>
<sst xmlns="http://schemas.openxmlformats.org/spreadsheetml/2006/main" count="319" uniqueCount="292">
  <si>
    <t>A</t>
  </si>
  <si>
    <t>B</t>
  </si>
  <si>
    <t>C</t>
  </si>
  <si>
    <t>D</t>
  </si>
  <si>
    <t>E</t>
  </si>
  <si>
    <t>F</t>
  </si>
  <si>
    <t>Beruházások</t>
  </si>
  <si>
    <t>Felújítások</t>
  </si>
  <si>
    <t>Tihanyi Közös Önkormányzati Hivatal</t>
  </si>
  <si>
    <t>S.</t>
  </si>
  <si>
    <t>Előirányzat-csoport, kiemelt előirányzat megnevezése</t>
  </si>
  <si>
    <t>Százalék</t>
  </si>
  <si>
    <t>1.</t>
  </si>
  <si>
    <t>1.1.</t>
  </si>
  <si>
    <t>Helyi önkormányzatok működésének általános támogatása</t>
  </si>
  <si>
    <t>1.2.</t>
  </si>
  <si>
    <t>Települési önkormányzatok egyes köznevelési feladatainak támogatása</t>
  </si>
  <si>
    <t>1.3.</t>
  </si>
  <si>
    <t>Települési önkormányzatok egyes szociális és gyermekjóléti feladatainak támogatása</t>
  </si>
  <si>
    <t>1.4.</t>
  </si>
  <si>
    <t>Települési önkormányzatok gyermekétkeztetési feladatainak támogatása</t>
  </si>
  <si>
    <t>1.5.</t>
  </si>
  <si>
    <t>Települési önkormányzatok kulturális feladatainak támogatása</t>
  </si>
  <si>
    <t>1.6.</t>
  </si>
  <si>
    <t>Működési célú költségvetési támogatások és kiegészítő támogatások</t>
  </si>
  <si>
    <t>1.7.</t>
  </si>
  <si>
    <t>Elszámolásból származó bevételek</t>
  </si>
  <si>
    <t>2.</t>
  </si>
  <si>
    <t>2.1.</t>
  </si>
  <si>
    <t>2.2.</t>
  </si>
  <si>
    <t>2.3.</t>
  </si>
  <si>
    <t>2.4.</t>
  </si>
  <si>
    <t>2.5.</t>
  </si>
  <si>
    <t>3.</t>
  </si>
  <si>
    <t>3.1.</t>
  </si>
  <si>
    <t>Egyéb felhalmozási célú támogatások bevételei államháztartáson belülről</t>
  </si>
  <si>
    <t xml:space="preserve">4. </t>
  </si>
  <si>
    <t>4.1.</t>
  </si>
  <si>
    <t xml:space="preserve">Helyi adók  </t>
  </si>
  <si>
    <t>4.1.1.</t>
  </si>
  <si>
    <t xml:space="preserve"> - Vagyoni típusú adók</t>
  </si>
  <si>
    <t>4.1.2.</t>
  </si>
  <si>
    <t>4.1.3.</t>
  </si>
  <si>
    <t xml:space="preserve"> - Értékesítési és forgalmi adók</t>
  </si>
  <si>
    <t xml:space="preserve"> - Egyéb áruhasználati és szolgáltatási adók</t>
  </si>
  <si>
    <t>4.2.</t>
  </si>
  <si>
    <t>5.</t>
  </si>
  <si>
    <t>5.1.</t>
  </si>
  <si>
    <t>Készletértékesítés ellenértéke előirányzata</t>
  </si>
  <si>
    <t>5.2.</t>
  </si>
  <si>
    <t>Szolgáltatások ellenértéke előirányzata</t>
  </si>
  <si>
    <t>5.3.</t>
  </si>
  <si>
    <t>Közvetített szolgáltatások ellenértéke előirányzata</t>
  </si>
  <si>
    <t>5.4.</t>
  </si>
  <si>
    <t>Tulajdonosi bevételek előirányzata</t>
  </si>
  <si>
    <t>5.5.</t>
  </si>
  <si>
    <t>Ellátási díjak előirányzata</t>
  </si>
  <si>
    <t>5.6.</t>
  </si>
  <si>
    <t>Kiszámlázott általános forgalmi adó előirányzata</t>
  </si>
  <si>
    <t>5.7.</t>
  </si>
  <si>
    <t>Általános forgalmi adó visszatérítése előirányzata</t>
  </si>
  <si>
    <t>5.8.</t>
  </si>
  <si>
    <t>Befektetett pénzügyi eszközökből származó bevételek előirányzata</t>
  </si>
  <si>
    <t>5.9.</t>
  </si>
  <si>
    <t>Egyéb kapott (járó) kamatok és kamatjellegű bevételek előirányzata</t>
  </si>
  <si>
    <t>5.10.</t>
  </si>
  <si>
    <t>Részesedésekből származó pénzügyi műveletek bevételei előirányzata</t>
  </si>
  <si>
    <t>5.11.</t>
  </si>
  <si>
    <t>Más egyéb pénzügyi műveletek bevételei előirányzata</t>
  </si>
  <si>
    <t>5.12.</t>
  </si>
  <si>
    <t>Biztosító által fizetett kártérítés előirányzata</t>
  </si>
  <si>
    <t>5.13.</t>
  </si>
  <si>
    <t>Egyéb működési bevételek előirányzata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</si>
  <si>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</si>
  <si>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</si>
  <si>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</si>
  <si>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</si>
  <si>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</si>
  <si>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</si>
  <si>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</si>
  <si>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</si>
  <si>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</si>
  <si>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</si>
  <si>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</si>
  <si>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</si>
  <si>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7.1.</t>
  </si>
  <si>
    <t>7.2.</t>
  </si>
  <si>
    <t>7.3.</t>
  </si>
  <si>
    <t>7.4.</t>
  </si>
  <si>
    <t>Működési célú visszatérítendő támogatások, kölcsönök visszatérülése államháztartáson kívülről</t>
  </si>
  <si>
    <t>7.5.</t>
  </si>
  <si>
    <t>Egyéb működési célú átvett pénzeszközök</t>
  </si>
  <si>
    <t>8.</t>
  </si>
  <si>
    <t>8.1.</t>
  </si>
  <si>
    <t>Felhalmozási célú garancia- és kezességvállalásból származó megtérülések államháztartáson kívülről</t>
  </si>
  <si>
    <t>8.2.</t>
  </si>
  <si>
    <t>Felhalmozási célú visszatérítendő támogatások, kölcsönök visszatérülése az Európai Uniótól</t>
  </si>
  <si>
    <t>8.3.</t>
  </si>
  <si>
    <t>Felhalmozási célú visszatér.támogatások, kölcsönök visszatérülése kormányoktól és más n.sz.</t>
  </si>
  <si>
    <t>8.4.</t>
  </si>
  <si>
    <t>Felhalmozási célú visszatérítendő támogatások, kölcsönök visszatérülése államháztartáson kívülről</t>
  </si>
  <si>
    <t>8.5.</t>
  </si>
  <si>
    <t>Egyéb felhalmozási célú átvett pénzeszközök</t>
  </si>
  <si>
    <t>9.</t>
  </si>
  <si>
    <t>KÖLTSÉGVETÉSI BEVÉTELEK ÖSSZESEN: (1+…+8)</t>
  </si>
  <si>
    <t xml:space="preserve"> 10.</t>
  </si>
  <si>
    <t>10.1.</t>
  </si>
  <si>
    <t>Hosszú lejáratú hitelek, kölcsönök felvétele pénzügyi vállalkozástól</t>
  </si>
  <si>
    <t>10.2.</t>
  </si>
  <si>
    <t>Likviditási célú hitelek, kölcsönök felvétele pénzügyi vállalkozástól</t>
  </si>
  <si>
    <t>10.3.</t>
  </si>
  <si>
    <t>Rövid lejáratú hitelek, kölcsönök felvétele pénzügyi vállalkozástól</t>
  </si>
  <si>
    <t xml:space="preserve">   11.</t>
  </si>
  <si>
    <t>11.1.</t>
  </si>
  <si>
    <t>Forgatási célú belföldi értékpapírok beváltása, értékesítése</t>
  </si>
  <si>
    <t>11.2.</t>
  </si>
  <si>
    <t>Éven belüli lejáratú belföldi értékpapírok kibocsátása</t>
  </si>
  <si>
    <t>11.3.</t>
  </si>
  <si>
    <t>Befektetési célú belföldi értékpapírok beváltása, értékesítése</t>
  </si>
  <si>
    <t>11.4.</t>
  </si>
  <si>
    <t>Éven túli lejáratú belföldi értékpapírok kibocsátása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</si>
  <si>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</si>
  <si>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</si>
  <si>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</si>
  <si>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</si>
  <si>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</si>
  <si>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</si>
  <si>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</si>
  <si>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</si>
  <si>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</si>
  <si>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</si>
  <si>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</si>
  <si>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Központi, irányító szervi támogatások </t>
  </si>
  <si>
    <t xml:space="preserve">    14.</t>
  </si>
  <si>
    <t>14.1.</t>
  </si>
  <si>
    <t>Forgatási célú külföldi értékpapírok beváltása, értékesítése</t>
  </si>
  <si>
    <t>14.2.</t>
  </si>
  <si>
    <t>Befektetési célú külföldi értékpapírok beváltása, értékesítése</t>
  </si>
  <si>
    <t>14.3.</t>
  </si>
  <si>
    <t>Külföldi értékpapírok kibocsátása</t>
  </si>
  <si>
    <t>14.4.</t>
  </si>
  <si>
    <t>Külföldi hitelek, kölcsönök felvétele külföldi kormányoktól és nemzetközi szervezetektől</t>
  </si>
  <si>
    <t>14.5.</t>
  </si>
  <si>
    <t>Külföldi hitelek, kölcsönök felvétele külföldi pénzintézetektől</t>
  </si>
  <si>
    <t xml:space="preserve">    15.</t>
  </si>
  <si>
    <t>Adóssághoz nem kapcsolódó származékos ügyletek bevételei</t>
  </si>
  <si>
    <t>16.</t>
  </si>
  <si>
    <t>Váltóbevételek</t>
  </si>
  <si>
    <t>17.</t>
  </si>
  <si>
    <t>FINANSZÍROZÁSI BEVÉTELEK ÖSSZESEN: (10. + … +16.)</t>
  </si>
  <si>
    <t>18.</t>
  </si>
  <si>
    <t>BEVÉTELEK ÖSSZESEN: (9+17)</t>
  </si>
  <si>
    <t>Működési költségvetés kiadásai (1.1+…+1.5.)</t>
  </si>
  <si>
    <t>Személyi  juttatások</t>
  </si>
  <si>
    <t>1.1.1.</t>
  </si>
  <si>
    <t>1.1.-ből Törvény szerinti illetmények, munkabérek</t>
  </si>
  <si>
    <t>1.1.2.</t>
  </si>
  <si>
    <t>1.1.-ből Normatív jutalmak</t>
  </si>
  <si>
    <t>1.1.3.</t>
  </si>
  <si>
    <t>1.1.-ből Céljuttatás,prémium</t>
  </si>
  <si>
    <t>1.1.4.</t>
  </si>
  <si>
    <t>1.1.-ből Készenléti, ügyeleti, helyettesítési díj, túlóra</t>
  </si>
  <si>
    <t>1.1.5.</t>
  </si>
  <si>
    <t>1.1.-ből Végkielégítés</t>
  </si>
  <si>
    <t>1.1.6.</t>
  </si>
  <si>
    <t>1.1.-ből Jubileumi jutalom</t>
  </si>
  <si>
    <t>1.1.7.</t>
  </si>
  <si>
    <t>1.1.-ből Béren kívüli juttatás</t>
  </si>
  <si>
    <t>1.1.8.</t>
  </si>
  <si>
    <t>1.1.-ből Ruházati költségtérítés</t>
  </si>
  <si>
    <t>1.1.9.</t>
  </si>
  <si>
    <t>1.1.-ből Közlekedési költségtérítés</t>
  </si>
  <si>
    <t>1.1.10.</t>
  </si>
  <si>
    <t>1.1.-ből Egyéb költségtérítés</t>
  </si>
  <si>
    <t>1.1.11.</t>
  </si>
  <si>
    <t>1.1.-ből Egyéb személyi juttatás</t>
  </si>
  <si>
    <t>1.1.12.</t>
  </si>
  <si>
    <t>1.1.-ből Választott tisztségviselők juttatásai</t>
  </si>
  <si>
    <t>1.1.13.</t>
  </si>
  <si>
    <t>1.1.-ből Munkavégzésre irányuló egyéb jogviszonyban nem saját foglalkoztatottnak fizetett juttatás</t>
  </si>
  <si>
    <t>1.1.14.</t>
  </si>
  <si>
    <t>1.1.-ből Egyéb külső személyi juttatás</t>
  </si>
  <si>
    <t>Munkaadókat terhelő járulékok és szociális hozzájárulási adó</t>
  </si>
  <si>
    <t>Dologi  kiadások</t>
  </si>
  <si>
    <t>1.3.1</t>
  </si>
  <si>
    <t>1.3.-ből Szakmai anyagok beszerzése</t>
  </si>
  <si>
    <t>1.3.2</t>
  </si>
  <si>
    <t>1.3.-ből Üzemeltetési anyagok beszerzése</t>
  </si>
  <si>
    <t>1.3.3</t>
  </si>
  <si>
    <t>1.3.-ből Informatikai szolgáltatások igénybevétele</t>
  </si>
  <si>
    <t>1.3.4</t>
  </si>
  <si>
    <t>1.3.-ből Egyéb kommunikációs szolgáltatások</t>
  </si>
  <si>
    <t>1.3.5</t>
  </si>
  <si>
    <t>1.3.-ből Közüzemi díjak</t>
  </si>
  <si>
    <t>1.3.6</t>
  </si>
  <si>
    <t>1.3.-ből Bérleti és lízing díjak</t>
  </si>
  <si>
    <t>1.3.7</t>
  </si>
  <si>
    <t>1.3.-ből Karbantartási, kisjavítási szolgáltatások</t>
  </si>
  <si>
    <t>1.3.8</t>
  </si>
  <si>
    <t>1.3.-ből Közvetített szolgáltatások</t>
  </si>
  <si>
    <t>1.3.9</t>
  </si>
  <si>
    <t>1.3.-ből Szakmai tevékenységet segítő szolgáltatások</t>
  </si>
  <si>
    <t>1.3.10</t>
  </si>
  <si>
    <t>1.3.-ből Egyéb szolgáltatások</t>
  </si>
  <si>
    <t>1.3.11</t>
  </si>
  <si>
    <t>1.3.-ből Kiküldetések kiadásai</t>
  </si>
  <si>
    <t>1.3.12</t>
  </si>
  <si>
    <t>1.3.-ből Reklám- és propagandakiadások</t>
  </si>
  <si>
    <t>1.3.13</t>
  </si>
  <si>
    <t>1.3.-ből Működési célú előzetesen felszámított általános forgalmi adó</t>
  </si>
  <si>
    <t>1.3.14</t>
  </si>
  <si>
    <t>1.3.-ből Fizetendő általános forgalmi adó</t>
  </si>
  <si>
    <t>1.3.15</t>
  </si>
  <si>
    <t>1.3.-ből Kamatkiadások</t>
  </si>
  <si>
    <t>1.3.16</t>
  </si>
  <si>
    <t>1.3.-ből Egyéb dologi kiadások</t>
  </si>
  <si>
    <t>Ellátottak pénzbeli juttatásai</t>
  </si>
  <si>
    <t>Egyéb működési célú kiadások</t>
  </si>
  <si>
    <t>1.5.1</t>
  </si>
  <si>
    <t>1.5.-ből Elvonások és befizetések</t>
  </si>
  <si>
    <t>1.5.2</t>
  </si>
  <si>
    <t>1.5.-ből Egyéb működési célú támogatások államháztartáson belülre</t>
  </si>
  <si>
    <t>1.5.3</t>
  </si>
  <si>
    <t>1.5.-ből Egyéb működési célú támogatások államháztartáson kívülre</t>
  </si>
  <si>
    <t>4.</t>
  </si>
  <si>
    <t>KÖLTSÉGVETÉSI KIADÁSOK ÖSSZESEN (1+2+3)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</si>
  <si>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</si>
  <si>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</si>
  <si>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</si>
  <si>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 előirányzata</t>
  </si>
  <si>
    <t>Befektetési célú belföldi értékpapírok vásárlása előirányzata</t>
  </si>
  <si>
    <t>Kincstárjegyek beváltása előirányzata</t>
  </si>
  <si>
    <t>Éven belüli lejáratú belföldi értékpapírok beváltása előirányzata</t>
  </si>
  <si>
    <t>Belföldi kötvények beváltása előirányzata</t>
  </si>
  <si>
    <t>6.6.</t>
  </si>
  <si>
    <t>Éven túli lejáratú belföldi értékpapírok beváltása előirányzata</t>
  </si>
  <si>
    <t>7.</t>
  </si>
  <si>
    <t>Államháztartáson belüli megelőlegezések folyósítása előirányzata</t>
  </si>
  <si>
    <t>Államháztartáson belüli megelőlegezések visszafizetése előirányzata</t>
  </si>
  <si>
    <t>Központi, irányító szervi támogatások folyósítása</t>
  </si>
  <si>
    <t>Pénzügyi lízing kiadásai előirányzata</t>
  </si>
  <si>
    <t>Forgatási célú külföldi értékpapírok vásárlása előirányzata</t>
  </si>
  <si>
    <t>Befektetési célú külföldi értékpapírok vásárlása előirányzata</t>
  </si>
  <si>
    <t>Külföldi értékpapírok beváltása előirányzata</t>
  </si>
  <si>
    <t>Külföldi hitelek, kölcsönök törlesztése külföldi kormányoknak és nemzetközi szerv.</t>
  </si>
  <si>
    <t>Külföldi hitelek, kölcsönök törlesztése előirányzata</t>
  </si>
  <si>
    <t>Adóssághoz nem kapcsolódó származékos ügyletek kiadásai előirányzata</t>
  </si>
  <si>
    <t>10.</t>
  </si>
  <si>
    <t>Váltókiadások előirányzata</t>
  </si>
  <si>
    <t>11.</t>
  </si>
  <si>
    <t>12.</t>
  </si>
  <si>
    <t>KIADÁSOK ÖSSZESEN: (4+11)</t>
  </si>
  <si>
    <t>Éves engedélyezett létszám előirányzat (fő)</t>
  </si>
  <si>
    <t>Közfoglalkoztatottak létszáma (fő)</t>
  </si>
  <si>
    <t>ELLENŐRZÉS</t>
  </si>
  <si>
    <t>2022. évi költségvetés teljesülése (adatok forintban) - 2022.</t>
  </si>
  <si>
    <t>2022. eredeti előirányzat</t>
  </si>
  <si>
    <t>2022.06.30 Mód. Ei.</t>
  </si>
  <si>
    <t>2022.09.30 Mód. Ei.</t>
  </si>
  <si>
    <t>2022.12.31 Mód. Ei.</t>
  </si>
  <si>
    <t>2022. évi teljesítés</t>
  </si>
  <si>
    <t>G</t>
  </si>
  <si>
    <t>H</t>
  </si>
  <si>
    <t>BEVÉTELEK</t>
  </si>
  <si>
    <t xml:space="preserve">Önkormányzat működési támogatásai </t>
  </si>
  <si>
    <t xml:space="preserve">Egyéb működési célú támogatások államháztartáson belülről </t>
  </si>
  <si>
    <t xml:space="preserve">Felhalmozási célú támogatások államháztartáson belülről </t>
  </si>
  <si>
    <t>Közhatalmi bevételek</t>
  </si>
  <si>
    <t>Egyéb közhatalmi bevételek (igazgatási díj, egyéb bírság)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</si>
  <si>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</si>
  <si>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</si>
  <si>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</si>
  <si>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</si>
  <si>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</si>
  <si>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</si>
  <si>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</si>
  <si>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</si>
  <si>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>Lekötött bankbetét megszüntetése</t>
  </si>
  <si>
    <t>13.4.</t>
  </si>
  <si>
    <t xml:space="preserve">Külföldi finanszírozás bevételei </t>
  </si>
  <si>
    <t>KIADÁSOK</t>
  </si>
  <si>
    <t>Felhalmozási költségvetés kiadásai</t>
  </si>
  <si>
    <t>Egyéb felhalmozási célú támogatások áh belülre</t>
  </si>
  <si>
    <t>Felhalmozási célú visszatérítendő támogatások, kölcsönök áh. kívülre</t>
  </si>
  <si>
    <t>Felhalmozási célú pénzeszköz átadás áh. kívülre</t>
  </si>
  <si>
    <t xml:space="preserve">Tartalékok </t>
  </si>
  <si>
    <t xml:space="preserve">Hitel-, kölcsöntörlesztés államháztartáson kívülre </t>
  </si>
  <si>
    <t xml:space="preserve">Belföldi értékpapírok kiadásai </t>
  </si>
  <si>
    <t>Belföldi finanszírozás kiadásai</t>
  </si>
  <si>
    <t>Pénzeszközök lekötött bankbetétként elhelyezése</t>
  </si>
  <si>
    <t>Külföldi finanszírozás kiadásai</t>
  </si>
  <si>
    <t xml:space="preserve">FINANSZÍROZÁSI KIADÁSOK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</si>
</sst>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6" fillId="2" borderId="2" xfId="2" applyNumberFormat="1" applyFont="1" applyFill="1" applyBorder="1" applyAlignment="1" applyProtection="1">
      <alignment horizontal="right" vertical="center" wrapText="1"/>
      <protection locked="0"/>
    </xf>
    <xf numFmtId="0" fontId="6" fillId="2" borderId="2" xfId="2" applyFont="1" applyFill="1" applyBorder="1" applyAlignment="1" applyProtection="1">
      <alignment horizontal="left" vertical="center" wrapText="1"/>
      <protection locked="0"/>
    </xf>
    <xf numFmtId="3" fontId="6" fillId="2" borderId="2" xfId="2" applyNumberFormat="1" applyFont="1" applyFill="1" applyBorder="1" applyAlignment="1" applyProtection="1">
      <alignment vertical="center" wrapText="1"/>
      <protection hidden="1"/>
    </xf>
    <xf numFmtId="9" fontId="6" fillId="2" borderId="2" xfId="1" applyFont="1" applyFill="1" applyBorder="1" applyAlignment="1" applyProtection="1">
      <alignment vertical="center" wrapText="1"/>
      <protection hidden="1"/>
    </xf>
    <xf numFmtId="49" fontId="4" fillId="0" borderId="2" xfId="2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3" fontId="4" fillId="0" borderId="2" xfId="2" applyNumberFormat="1" applyFont="1" applyBorder="1" applyAlignment="1" applyProtection="1">
      <alignment vertical="center" wrapText="1"/>
      <protection hidden="1"/>
    </xf>
    <xf numFmtId="9" fontId="6" fillId="0" borderId="2" xfId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locked="0"/>
    </xf>
    <xf numFmtId="49" fontId="6" fillId="4" borderId="2" xfId="2" applyNumberFormat="1" applyFont="1" applyFill="1" applyBorder="1" applyAlignment="1" applyProtection="1">
      <alignment horizontal="right" vertical="center" wrapText="1"/>
      <protection locked="0"/>
    </xf>
    <xf numFmtId="0" fontId="6" fillId="4" borderId="2" xfId="2" applyFont="1" applyFill="1" applyBorder="1" applyAlignment="1" applyProtection="1">
      <alignment horizontal="left" vertical="center" wrapText="1"/>
      <protection locked="0"/>
    </xf>
    <xf numFmtId="3" fontId="6" fillId="4" borderId="2" xfId="2" applyNumberFormat="1" applyFont="1" applyFill="1" applyBorder="1" applyAlignment="1" applyProtection="1">
      <alignment vertical="center" wrapText="1"/>
      <protection hidden="1"/>
    </xf>
    <xf numFmtId="3" fontId="4" fillId="0" borderId="0" xfId="0" applyNumberFormat="1" applyFont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9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2" xfId="0" applyFont="1" applyFill="1" applyBorder="1" applyAlignment="1" applyProtection="1">
      <alignment vertical="center"/>
      <protection locked="0"/>
    </xf>
    <xf numFmtId="3" fontId="6" fillId="5" borderId="2" xfId="2" applyNumberFormat="1" applyFont="1" applyFill="1" applyBorder="1" applyAlignment="1" applyProtection="1">
      <alignment vertical="center" wrapText="1"/>
      <protection hidden="1"/>
    </xf>
    <xf numFmtId="49" fontId="8" fillId="0" borderId="2" xfId="2" applyNumberFormat="1" applyFont="1" applyBorder="1" applyAlignment="1" applyProtection="1">
      <alignment horizontal="right" vertical="center" wrapText="1"/>
      <protection locked="0"/>
    </xf>
    <xf numFmtId="0" fontId="8" fillId="0" borderId="2" xfId="2" applyFont="1" applyBorder="1" applyAlignment="1" applyProtection="1">
      <alignment horizontal="left" vertical="center" wrapText="1"/>
      <protection locked="0"/>
    </xf>
    <xf numFmtId="3" fontId="8" fillId="0" borderId="2" xfId="2" applyNumberFormat="1" applyFont="1" applyBorder="1" applyAlignment="1" applyProtection="1">
      <alignment vertical="center" wrapText="1"/>
      <protection hidden="1"/>
    </xf>
    <xf numFmtId="0" fontId="4" fillId="0" borderId="2" xfId="2" applyFont="1" applyBorder="1" applyAlignment="1" applyProtection="1">
      <alignment horizontal="left" vertical="center" wrapText="1"/>
      <protection locked="0"/>
    </xf>
    <xf numFmtId="49" fontId="8" fillId="2" borderId="2" xfId="2" applyNumberFormat="1" applyFont="1" applyFill="1" applyBorder="1" applyAlignment="1" applyProtection="1">
      <alignment horizontal="right" vertical="center" wrapText="1"/>
      <protection locked="0"/>
    </xf>
    <xf numFmtId="0" fontId="8" fillId="2" borderId="2" xfId="2" applyFont="1" applyFill="1" applyBorder="1" applyAlignment="1" applyProtection="1">
      <alignment horizontal="left" vertical="center" wrapText="1"/>
      <protection locked="0"/>
    </xf>
    <xf numFmtId="3" fontId="8" fillId="2" borderId="2" xfId="2" applyNumberFormat="1" applyFont="1" applyFill="1" applyBorder="1" applyAlignment="1" applyProtection="1">
      <alignment vertical="center" wrapText="1"/>
      <protection hidden="1"/>
    </xf>
    <xf numFmtId="16" fontId="4" fillId="0" borderId="0" xfId="0" applyNumberFormat="1" applyFont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3" fontId="6" fillId="0" borderId="2" xfId="0" applyNumberFormat="1" applyFont="1" applyBorder="1" applyAlignment="1" applyProtection="1">
      <alignment horizontal="right" vertical="center" wrapText="1"/>
      <protection hidden="1"/>
    </xf>
    <xf numFmtId="9" fontId="6" fillId="0" borderId="2" xfId="1" applyFont="1" applyFill="1" applyBorder="1" applyAlignment="1" applyProtection="1">
      <alignment horizontal="right" vertical="center" wrapText="1"/>
      <protection hidden="1"/>
    </xf>
    <xf numFmtId="3" fontId="6" fillId="0" borderId="2" xfId="0" applyNumberFormat="1" applyFont="1" applyBorder="1" applyAlignment="1" applyProtection="1">
      <alignment horizontal="right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zoomScaleNormal="100" workbookViewId="0">
      <selection sqref="A1:H1"/>
    </sheetView>
  </sheetViews>
  <sheetFormatPr defaultColWidth="9.109375" defaultRowHeight="13.2" x14ac:dyDescent="0.3"/>
  <cols>
    <col min="1" max="1" width="6.88671875" style="38" customWidth="1"/>
    <col min="2" max="2" width="74.44140625" style="1" customWidth="1"/>
    <col min="3" max="3" width="12.5546875" style="39" customWidth="1"/>
    <col min="4" max="4" width="13.6640625" style="39" customWidth="1"/>
    <col min="5" max="5" width="12.6640625" style="39" customWidth="1"/>
    <col min="6" max="6" width="12.5546875" style="39" customWidth="1"/>
    <col min="7" max="7" width="13.6640625" style="39" customWidth="1"/>
    <col min="8" max="8" width="7.88671875" style="39" bestFit="1" customWidth="1"/>
    <col min="9" max="9" width="1" style="1" customWidth="1"/>
    <col min="10" max="16384" width="9.109375" style="1"/>
  </cols>
  <sheetData>
    <row r="1" spans="1:8" ht="15.6" x14ac:dyDescent="0.3">
      <c r="A1" s="41"/>
      <c r="B1" s="41"/>
      <c r="C1" s="41"/>
      <c r="D1" s="41"/>
      <c r="E1" s="41"/>
      <c r="F1" s="41"/>
      <c r="G1" s="41"/>
      <c r="H1" s="41"/>
    </row>
    <row r="2" spans="1:8" s="2" customFormat="1" ht="13.8" x14ac:dyDescent="0.3">
      <c r="A2" s="42" t="s">
        <v>8</v>
      </c>
      <c r="B2" s="42"/>
      <c r="C2" s="42"/>
      <c r="D2" s="42"/>
      <c r="E2" s="42"/>
      <c r="F2" s="42"/>
      <c r="G2" s="42"/>
      <c r="H2" s="42"/>
    </row>
    <row r="3" spans="1:8" s="2" customFormat="1" ht="13.8" x14ac:dyDescent="0.3">
      <c r="A3" s="43" t="s">
        <v>255</v>
      </c>
      <c r="B3" s="43"/>
      <c r="C3" s="43"/>
      <c r="D3" s="43"/>
      <c r="E3" s="43"/>
      <c r="F3" s="43"/>
      <c r="G3" s="43"/>
      <c r="H3" s="43"/>
    </row>
    <row r="4" spans="1:8" ht="26.4" x14ac:dyDescent="0.3">
      <c r="A4" s="3" t="s">
        <v>9</v>
      </c>
      <c r="B4" s="4" t="s">
        <v>10</v>
      </c>
      <c r="C4" s="4" t="s">
        <v>256</v>
      </c>
      <c r="D4" s="4" t="s">
        <v>257</v>
      </c>
      <c r="E4" s="4" t="s">
        <v>258</v>
      </c>
      <c r="F4" s="4" t="s">
        <v>259</v>
      </c>
      <c r="G4" s="4" t="s">
        <v>260</v>
      </c>
      <c r="H4" s="4" t="s">
        <v>11</v>
      </c>
    </row>
    <row r="5" spans="1:8" s="5" customFormat="1" x14ac:dyDescent="0.3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261</v>
      </c>
      <c r="H5" s="4" t="s">
        <v>262</v>
      </c>
    </row>
    <row r="6" spans="1:8" s="5" customFormat="1" x14ac:dyDescent="0.3">
      <c r="A6" s="44" t="s">
        <v>263</v>
      </c>
      <c r="B6" s="44"/>
      <c r="C6" s="44"/>
      <c r="D6" s="44"/>
      <c r="E6" s="44"/>
      <c r="F6" s="44"/>
      <c r="G6" s="44"/>
      <c r="H6" s="44"/>
    </row>
    <row r="7" spans="1:8" s="5" customFormat="1" x14ac:dyDescent="0.3">
      <c r="A7" s="6" t="s">
        <v>12</v>
      </c>
      <c r="B7" s="7" t="s">
        <v>264</v>
      </c>
      <c r="C7" s="8">
        <f>SUM(C8:C14)</f>
        <v>0</v>
      </c>
      <c r="D7" s="8">
        <f>SUM(D8:D14)</f>
        <v>0</v>
      </c>
      <c r="E7" s="8">
        <f t="shared" ref="E7:F7" si="0">SUM(E8:E14)</f>
        <v>0</v>
      </c>
      <c r="F7" s="8">
        <f t="shared" si="0"/>
        <v>0</v>
      </c>
      <c r="G7" s="8">
        <f>SUM(G8:G14)</f>
        <v>0</v>
      </c>
      <c r="H7" s="9">
        <f>IFERROR(G7/F7,0)</f>
        <v>0</v>
      </c>
    </row>
    <row r="8" spans="1:8" s="14" customFormat="1" x14ac:dyDescent="0.3">
      <c r="A8" s="10" t="s">
        <v>13</v>
      </c>
      <c r="B8" s="11" t="s">
        <v>14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3">
        <f t="shared" ref="H8:H71" si="1">IFERROR(G8/F8,0)</f>
        <v>0</v>
      </c>
    </row>
    <row r="9" spans="1:8" x14ac:dyDescent="0.3">
      <c r="A9" s="10" t="s">
        <v>15</v>
      </c>
      <c r="B9" s="11" t="s">
        <v>16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3">
        <f t="shared" si="1"/>
        <v>0</v>
      </c>
    </row>
    <row r="10" spans="1:8" x14ac:dyDescent="0.3">
      <c r="A10" s="10" t="s">
        <v>17</v>
      </c>
      <c r="B10" s="11" t="s">
        <v>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3">
        <f t="shared" si="1"/>
        <v>0</v>
      </c>
    </row>
    <row r="11" spans="1:8" x14ac:dyDescent="0.3">
      <c r="A11" s="10" t="s">
        <v>19</v>
      </c>
      <c r="B11" s="11" t="s">
        <v>20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3">
        <f t="shared" si="1"/>
        <v>0</v>
      </c>
    </row>
    <row r="12" spans="1:8" x14ac:dyDescent="0.3">
      <c r="A12" s="10" t="s">
        <v>21</v>
      </c>
      <c r="B12" s="11" t="s">
        <v>22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3">
        <f t="shared" si="1"/>
        <v>0</v>
      </c>
    </row>
    <row r="13" spans="1:8" x14ac:dyDescent="0.3">
      <c r="A13" s="10" t="s">
        <v>23</v>
      </c>
      <c r="B13" s="11" t="s">
        <v>24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3">
        <f t="shared" si="1"/>
        <v>0</v>
      </c>
    </row>
    <row r="14" spans="1:8" s="14" customFormat="1" x14ac:dyDescent="0.3">
      <c r="A14" s="10" t="s">
        <v>25</v>
      </c>
      <c r="B14" s="11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3">
        <f t="shared" si="1"/>
        <v>0</v>
      </c>
    </row>
    <row r="15" spans="1:8" s="14" customFormat="1" x14ac:dyDescent="0.3">
      <c r="A15" s="6" t="s">
        <v>27</v>
      </c>
      <c r="B15" s="7" t="s">
        <v>265</v>
      </c>
      <c r="C15" s="8">
        <v>0</v>
      </c>
      <c r="D15" s="8">
        <v>4989073</v>
      </c>
      <c r="E15" s="8">
        <v>4989073</v>
      </c>
      <c r="F15" s="8">
        <v>9237815</v>
      </c>
      <c r="G15" s="8">
        <v>9237815</v>
      </c>
      <c r="H15" s="9">
        <f t="shared" si="1"/>
        <v>1</v>
      </c>
    </row>
    <row r="16" spans="1:8" x14ac:dyDescent="0.3">
      <c r="A16" s="6" t="s">
        <v>33</v>
      </c>
      <c r="B16" s="7" t="s">
        <v>266</v>
      </c>
      <c r="C16" s="8">
        <f>SUM(C17:C17)</f>
        <v>0</v>
      </c>
      <c r="D16" s="8">
        <f>SUM(D17:D17)</f>
        <v>0</v>
      </c>
      <c r="E16" s="8">
        <f>SUM(E17:E17)</f>
        <v>0</v>
      </c>
      <c r="F16" s="8">
        <f>SUM(F17:F17)</f>
        <v>0</v>
      </c>
      <c r="G16" s="8">
        <f>SUM(G17:G17)</f>
        <v>0</v>
      </c>
      <c r="H16" s="9">
        <f t="shared" si="1"/>
        <v>0</v>
      </c>
    </row>
    <row r="17" spans="1:8" x14ac:dyDescent="0.3">
      <c r="A17" s="10" t="s">
        <v>34</v>
      </c>
      <c r="B17" s="11" t="s">
        <v>35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f t="shared" si="1"/>
        <v>0</v>
      </c>
    </row>
    <row r="18" spans="1:8" x14ac:dyDescent="0.3">
      <c r="A18" s="6" t="s">
        <v>36</v>
      </c>
      <c r="B18" s="7" t="s">
        <v>267</v>
      </c>
      <c r="C18" s="8">
        <f>C19+C23</f>
        <v>0</v>
      </c>
      <c r="D18" s="8">
        <f>D19+D23</f>
        <v>0</v>
      </c>
      <c r="E18" s="8">
        <f t="shared" ref="E18:F18" si="2">E19+E23</f>
        <v>0</v>
      </c>
      <c r="F18" s="8">
        <f t="shared" si="2"/>
        <v>0</v>
      </c>
      <c r="G18" s="8">
        <f>G19+G23</f>
        <v>0</v>
      </c>
      <c r="H18" s="9">
        <f t="shared" si="1"/>
        <v>0</v>
      </c>
    </row>
    <row r="19" spans="1:8" x14ac:dyDescent="0.3">
      <c r="A19" s="10" t="s">
        <v>37</v>
      </c>
      <c r="B19" s="11" t="s">
        <v>38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3">
        <f t="shared" si="1"/>
        <v>0</v>
      </c>
    </row>
    <row r="20" spans="1:8" x14ac:dyDescent="0.3">
      <c r="A20" s="10" t="s">
        <v>39</v>
      </c>
      <c r="B20" s="11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3">
        <f t="shared" si="1"/>
        <v>0</v>
      </c>
    </row>
    <row r="21" spans="1:8" x14ac:dyDescent="0.3">
      <c r="A21" s="10" t="s">
        <v>41</v>
      </c>
      <c r="B21" s="11" t="s">
        <v>43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3">
        <f t="shared" si="1"/>
        <v>0</v>
      </c>
    </row>
    <row r="22" spans="1:8" x14ac:dyDescent="0.3">
      <c r="A22" s="10" t="s">
        <v>42</v>
      </c>
      <c r="B22" s="11" t="s">
        <v>44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3">
        <f t="shared" si="1"/>
        <v>0</v>
      </c>
    </row>
    <row r="23" spans="1:8" x14ac:dyDescent="0.3">
      <c r="A23" s="10" t="s">
        <v>45</v>
      </c>
      <c r="B23" s="11" t="s">
        <v>268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3">
        <f t="shared" si="1"/>
        <v>0</v>
      </c>
    </row>
    <row r="24" spans="1:8" x14ac:dyDescent="0.3">
      <c r="A24" s="6" t="s">
        <v>46</v>
      </c>
      <c r="B24" s="7" t="s">
        <v>269</v>
      </c>
      <c r="C24" s="8">
        <f>SUM(C25:C37)</f>
        <v>0</v>
      </c>
      <c r="D24" s="8">
        <f t="shared" ref="D24:F24" si="3">SUM(D25:D37)</f>
        <v>0</v>
      </c>
      <c r="E24" s="8">
        <f t="shared" si="3"/>
        <v>0</v>
      </c>
      <c r="F24" s="8">
        <f t="shared" si="3"/>
        <v>509102</v>
      </c>
      <c r="G24" s="8">
        <f>SUM(G25:G37)</f>
        <v>509102</v>
      </c>
      <c r="H24" s="9">
        <f t="shared" si="1"/>
        <v>1</v>
      </c>
    </row>
    <row r="25" spans="1:8" x14ac:dyDescent="0.3">
      <c r="A25" s="10" t="s">
        <v>47</v>
      </c>
      <c r="B25" s="11" t="s">
        <v>48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3">
        <f t="shared" si="1"/>
        <v>0</v>
      </c>
    </row>
    <row r="26" spans="1:8" x14ac:dyDescent="0.3">
      <c r="A26" s="10" t="s">
        <v>49</v>
      </c>
      <c r="B26" s="11" t="s">
        <v>50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3">
        <f t="shared" si="1"/>
        <v>0</v>
      </c>
    </row>
    <row r="27" spans="1:8" x14ac:dyDescent="0.3">
      <c r="A27" s="10" t="s">
        <v>51</v>
      </c>
      <c r="B27" s="11" t="s">
        <v>52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3">
        <f t="shared" si="1"/>
        <v>0</v>
      </c>
    </row>
    <row r="28" spans="1:8" x14ac:dyDescent="0.3">
      <c r="A28" s="10" t="s">
        <v>53</v>
      </c>
      <c r="B28" s="11" t="s">
        <v>54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3">
        <f t="shared" si="1"/>
        <v>0</v>
      </c>
    </row>
    <row r="29" spans="1:8" x14ac:dyDescent="0.3">
      <c r="A29" s="10" t="s">
        <v>55</v>
      </c>
      <c r="B29" s="11" t="s">
        <v>56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3">
        <f t="shared" si="1"/>
        <v>0</v>
      </c>
    </row>
    <row r="30" spans="1:8" x14ac:dyDescent="0.3">
      <c r="A30" s="10" t="s">
        <v>57</v>
      </c>
      <c r="B30" s="11" t="s">
        <v>58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3">
        <f t="shared" si="1"/>
        <v>0</v>
      </c>
    </row>
    <row r="31" spans="1:8" x14ac:dyDescent="0.3">
      <c r="A31" s="10" t="s">
        <v>59</v>
      </c>
      <c r="B31" s="11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>
        <f t="shared" si="1"/>
        <v>0</v>
      </c>
    </row>
    <row r="32" spans="1:8" x14ac:dyDescent="0.3">
      <c r="A32" s="10" t="s">
        <v>61</v>
      </c>
      <c r="B32" s="11" t="s">
        <v>62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>
        <f t="shared" si="1"/>
        <v>0</v>
      </c>
    </row>
    <row r="33" spans="1:8" x14ac:dyDescent="0.3">
      <c r="A33" s="10" t="s">
        <v>63</v>
      </c>
      <c r="B33" s="11" t="s">
        <v>64</v>
      </c>
      <c r="C33" s="12">
        <v>0</v>
      </c>
      <c r="D33" s="12">
        <v>0</v>
      </c>
      <c r="E33" s="12">
        <v>0</v>
      </c>
      <c r="F33" s="12">
        <v>2</v>
      </c>
      <c r="G33" s="12">
        <v>2</v>
      </c>
      <c r="H33" s="13">
        <f t="shared" si="1"/>
        <v>1</v>
      </c>
    </row>
    <row r="34" spans="1:8" x14ac:dyDescent="0.3">
      <c r="A34" s="10" t="s">
        <v>65</v>
      </c>
      <c r="B34" s="11" t="s">
        <v>66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>
        <f t="shared" si="1"/>
        <v>0</v>
      </c>
    </row>
    <row r="35" spans="1:8" x14ac:dyDescent="0.3">
      <c r="A35" s="10" t="s">
        <v>67</v>
      </c>
      <c r="B35" s="11" t="s">
        <v>68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3">
        <f t="shared" si="1"/>
        <v>0</v>
      </c>
    </row>
    <row r="36" spans="1:8" x14ac:dyDescent="0.3">
      <c r="A36" s="10" t="s">
        <v>69</v>
      </c>
      <c r="B36" s="11" t="s">
        <v>70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3">
        <f t="shared" si="1"/>
        <v>0</v>
      </c>
    </row>
    <row r="37" spans="1:8" s="14" customFormat="1" x14ac:dyDescent="0.3">
      <c r="A37" s="10" t="s">
        <v>71</v>
      </c>
      <c r="B37" s="11" t="s">
        <v>72</v>
      </c>
      <c r="C37" s="12">
        <v>0</v>
      </c>
      <c r="D37" s="12">
        <v>0</v>
      </c>
      <c r="E37" s="12">
        <v>0</v>
      </c>
      <c r="F37" s="12">
        <v>509100</v>
      </c>
      <c r="G37" s="12">
        <v>509100</v>
      </c>
      <c r="H37" s="13">
        <f t="shared" si="1"/>
        <v>1</v>
      </c>
    </row>
    <row r="38" spans="1:8" x14ac:dyDescent="0.3">
      <c r="A38" s="6" t="s">
        <v>73</v>
      </c>
      <c r="B38" s="7" t="s">
        <v>270</v>
      </c>
      <c r="C38" s="8">
        <f>SUM(C39:C43)</f>
        <v>0</v>
      </c>
      <c r="D38" s="8">
        <f>SUM(D39:D43)</f>
        <v>0</v>
      </c>
      <c r="E38" s="8">
        <f t="shared" ref="E38:F38" si="4">SUM(E39:E43)</f>
        <v>0</v>
      </c>
      <c r="F38" s="8">
        <f t="shared" si="4"/>
        <v>0</v>
      </c>
      <c r="G38" s="8">
        <f>SUM(G39:G43)</f>
        <v>0</v>
      </c>
      <c r="H38" s="9">
        <f t="shared" si="1"/>
        <v>0</v>
      </c>
    </row>
    <row r="39" spans="1:8" x14ac:dyDescent="0.3">
      <c r="A39" s="10" t="s">
        <v>74</v>
      </c>
      <c r="B39" s="11" t="s">
        <v>75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3">
        <f t="shared" si="1"/>
        <v>0</v>
      </c>
    </row>
    <row r="40" spans="1:8" x14ac:dyDescent="0.3">
      <c r="A40" s="10" t="s">
        <v>76</v>
      </c>
      <c r="B40" s="11" t="s">
        <v>77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3">
        <f t="shared" si="1"/>
        <v>0</v>
      </c>
    </row>
    <row r="41" spans="1:8" x14ac:dyDescent="0.3">
      <c r="A41" s="10" t="s">
        <v>78</v>
      </c>
      <c r="B41" s="11" t="s">
        <v>79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3">
        <f t="shared" si="1"/>
        <v>0</v>
      </c>
    </row>
    <row r="42" spans="1:8" x14ac:dyDescent="0.3">
      <c r="A42" s="10" t="s">
        <v>80</v>
      </c>
      <c r="B42" s="11" t="s">
        <v>81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3">
        <f t="shared" si="1"/>
        <v>0</v>
      </c>
    </row>
    <row r="43" spans="1:8" x14ac:dyDescent="0.3">
      <c r="A43" s="10" t="s">
        <v>82</v>
      </c>
      <c r="B43" s="11" t="s">
        <v>83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3">
        <f t="shared" si="1"/>
        <v>0</v>
      </c>
    </row>
    <row r="44" spans="1:8" x14ac:dyDescent="0.3">
      <c r="A44" s="6" t="s">
        <v>84</v>
      </c>
      <c r="B44" s="7" t="s">
        <v>271</v>
      </c>
      <c r="C44" s="8">
        <f>SUM(C45:C46)</f>
        <v>0</v>
      </c>
      <c r="D44" s="8">
        <f>SUM(D45:D46)</f>
        <v>0</v>
      </c>
      <c r="E44" s="8">
        <f t="shared" ref="E44:F44" si="5">SUM(E45:E46)</f>
        <v>0</v>
      </c>
      <c r="F44" s="8">
        <f t="shared" si="5"/>
        <v>0</v>
      </c>
      <c r="G44" s="8">
        <f>SUM(G45:G46)</f>
        <v>0</v>
      </c>
      <c r="H44" s="9">
        <f t="shared" si="1"/>
        <v>0</v>
      </c>
    </row>
    <row r="45" spans="1:8" s="14" customFormat="1" ht="26.4" x14ac:dyDescent="0.3">
      <c r="A45" s="10" t="s">
        <v>85</v>
      </c>
      <c r="B45" s="11" t="s">
        <v>89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3">
        <f t="shared" si="1"/>
        <v>0</v>
      </c>
    </row>
    <row r="46" spans="1:8" s="14" customFormat="1" x14ac:dyDescent="0.3">
      <c r="A46" s="10" t="s">
        <v>86</v>
      </c>
      <c r="B46" s="11" t="s">
        <v>91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3">
        <f t="shared" si="1"/>
        <v>0</v>
      </c>
    </row>
    <row r="47" spans="1:8" x14ac:dyDescent="0.3">
      <c r="A47" s="6" t="s">
        <v>92</v>
      </c>
      <c r="B47" s="7" t="s">
        <v>272</v>
      </c>
      <c r="C47" s="8">
        <f>SUM(C48:C52)</f>
        <v>0</v>
      </c>
      <c r="D47" s="8">
        <f t="shared" ref="D47:G47" si="6">SUM(D48:D52)</f>
        <v>0</v>
      </c>
      <c r="E47" s="8">
        <f t="shared" si="6"/>
        <v>0</v>
      </c>
      <c r="F47" s="8">
        <f t="shared" si="6"/>
        <v>0</v>
      </c>
      <c r="G47" s="8">
        <f t="shared" si="6"/>
        <v>0</v>
      </c>
      <c r="H47" s="9">
        <f t="shared" si="1"/>
        <v>0</v>
      </c>
    </row>
    <row r="48" spans="1:8" ht="26.4" x14ac:dyDescent="0.3">
      <c r="A48" s="10" t="s">
        <v>93</v>
      </c>
      <c r="B48" s="11" t="s">
        <v>94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3">
        <f t="shared" si="1"/>
        <v>0</v>
      </c>
    </row>
    <row r="49" spans="1:12" x14ac:dyDescent="0.3">
      <c r="A49" s="10" t="s">
        <v>95</v>
      </c>
      <c r="B49" s="11" t="s">
        <v>96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3">
        <f t="shared" si="1"/>
        <v>0</v>
      </c>
    </row>
    <row r="50" spans="1:12" x14ac:dyDescent="0.3">
      <c r="A50" s="10" t="s">
        <v>97</v>
      </c>
      <c r="B50" s="11" t="s">
        <v>98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3">
        <f t="shared" si="1"/>
        <v>0</v>
      </c>
    </row>
    <row r="51" spans="1:12" ht="26.4" x14ac:dyDescent="0.3">
      <c r="A51" s="10" t="s">
        <v>99</v>
      </c>
      <c r="B51" s="11" t="s">
        <v>100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3">
        <f t="shared" si="1"/>
        <v>0</v>
      </c>
    </row>
    <row r="52" spans="1:12" x14ac:dyDescent="0.3">
      <c r="A52" s="10" t="s">
        <v>101</v>
      </c>
      <c r="B52" s="11" t="s">
        <v>102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3">
        <f t="shared" si="1"/>
        <v>0</v>
      </c>
    </row>
    <row r="53" spans="1:12" x14ac:dyDescent="0.3">
      <c r="A53" s="15" t="s">
        <v>103</v>
      </c>
      <c r="B53" s="16" t="s">
        <v>104</v>
      </c>
      <c r="C53" s="17">
        <f>+C7+C15+C16+C18+C24+C38+C44+C47</f>
        <v>0</v>
      </c>
      <c r="D53" s="17">
        <f>+D7+D15+D16+D18+D24+D38+D44+D47</f>
        <v>4989073</v>
      </c>
      <c r="E53" s="17">
        <f t="shared" ref="E53:F53" si="7">+E7+E15+E16+E18+E24+E38+E44+E47</f>
        <v>4989073</v>
      </c>
      <c r="F53" s="17">
        <f t="shared" si="7"/>
        <v>9746917</v>
      </c>
      <c r="G53" s="17">
        <f>+G7+G15+G16+G18+G24+G38+G44+G47</f>
        <v>9746917</v>
      </c>
      <c r="H53" s="9">
        <f t="shared" si="1"/>
        <v>1</v>
      </c>
    </row>
    <row r="54" spans="1:12" x14ac:dyDescent="0.3">
      <c r="A54" s="6" t="s">
        <v>105</v>
      </c>
      <c r="B54" s="7" t="s">
        <v>273</v>
      </c>
      <c r="C54" s="8">
        <f>SUM(C55:C57)</f>
        <v>0</v>
      </c>
      <c r="D54" s="8">
        <f>SUM(D55:D57)</f>
        <v>0</v>
      </c>
      <c r="E54" s="8">
        <f t="shared" ref="E54:F54" si="8">SUM(E55:E57)</f>
        <v>0</v>
      </c>
      <c r="F54" s="8">
        <f t="shared" si="8"/>
        <v>0</v>
      </c>
      <c r="G54" s="8">
        <f>SUM(G55:G57)</f>
        <v>0</v>
      </c>
      <c r="H54" s="9">
        <f t="shared" si="1"/>
        <v>0</v>
      </c>
      <c r="L54" s="18"/>
    </row>
    <row r="55" spans="1:12" x14ac:dyDescent="0.3">
      <c r="A55" s="10" t="s">
        <v>106</v>
      </c>
      <c r="B55" s="11" t="s">
        <v>107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3">
        <f t="shared" si="1"/>
        <v>0</v>
      </c>
    </row>
    <row r="56" spans="1:12" x14ac:dyDescent="0.3">
      <c r="A56" s="10" t="s">
        <v>108</v>
      </c>
      <c r="B56" s="11" t="s">
        <v>109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3">
        <f t="shared" si="1"/>
        <v>0</v>
      </c>
    </row>
    <row r="57" spans="1:12" x14ac:dyDescent="0.3">
      <c r="A57" s="10" t="s">
        <v>110</v>
      </c>
      <c r="B57" s="11" t="s">
        <v>111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3">
        <f t="shared" si="1"/>
        <v>0</v>
      </c>
    </row>
    <row r="58" spans="1:12" x14ac:dyDescent="0.3">
      <c r="A58" s="6" t="s">
        <v>112</v>
      </c>
      <c r="B58" s="7" t="s">
        <v>274</v>
      </c>
      <c r="C58" s="8">
        <f>SUM(C59:C62)</f>
        <v>0</v>
      </c>
      <c r="D58" s="8">
        <f>SUM(D59:D62)</f>
        <v>0</v>
      </c>
      <c r="E58" s="8"/>
      <c r="F58" s="8"/>
      <c r="G58" s="8">
        <f>SUM(G59:G62)</f>
        <v>0</v>
      </c>
      <c r="H58" s="9">
        <f t="shared" si="1"/>
        <v>0</v>
      </c>
    </row>
    <row r="59" spans="1:12" x14ac:dyDescent="0.3">
      <c r="A59" s="10" t="s">
        <v>113</v>
      </c>
      <c r="B59" s="11" t="s">
        <v>114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3">
        <f t="shared" si="1"/>
        <v>0</v>
      </c>
    </row>
    <row r="60" spans="1:12" x14ac:dyDescent="0.3">
      <c r="A60" s="10" t="s">
        <v>115</v>
      </c>
      <c r="B60" s="11" t="s">
        <v>116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3">
        <f t="shared" si="1"/>
        <v>0</v>
      </c>
    </row>
    <row r="61" spans="1:12" x14ac:dyDescent="0.3">
      <c r="A61" s="10" t="s">
        <v>117</v>
      </c>
      <c r="B61" s="11" t="s">
        <v>118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3">
        <f t="shared" si="1"/>
        <v>0</v>
      </c>
    </row>
    <row r="62" spans="1:12" x14ac:dyDescent="0.3">
      <c r="A62" s="10" t="s">
        <v>119</v>
      </c>
      <c r="B62" s="11" t="s">
        <v>120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3">
        <f t="shared" si="1"/>
        <v>0</v>
      </c>
    </row>
    <row r="63" spans="1:12" x14ac:dyDescent="0.3">
      <c r="A63" s="6" t="s">
        <v>121</v>
      </c>
      <c r="B63" s="7" t="s">
        <v>275</v>
      </c>
      <c r="C63" s="8">
        <f>SUM(C64:C65)</f>
        <v>0</v>
      </c>
      <c r="D63" s="8">
        <f>SUM(D64:D65)</f>
        <v>1931710</v>
      </c>
      <c r="E63" s="8">
        <f t="shared" ref="E63:F63" si="9">SUM(E64:E65)</f>
        <v>1931710</v>
      </c>
      <c r="F63" s="8">
        <f t="shared" si="9"/>
        <v>1931710</v>
      </c>
      <c r="G63" s="8">
        <f>SUM(G64:G65)</f>
        <v>1931710</v>
      </c>
      <c r="H63" s="9">
        <f t="shared" si="1"/>
        <v>1</v>
      </c>
    </row>
    <row r="64" spans="1:12" x14ac:dyDescent="0.3">
      <c r="A64" s="10" t="s">
        <v>122</v>
      </c>
      <c r="B64" s="11" t="s">
        <v>123</v>
      </c>
      <c r="C64" s="12">
        <v>0</v>
      </c>
      <c r="D64" s="12">
        <v>1931710</v>
      </c>
      <c r="E64" s="12">
        <v>1931710</v>
      </c>
      <c r="F64" s="12">
        <v>1931710</v>
      </c>
      <c r="G64" s="12">
        <v>1931710</v>
      </c>
      <c r="H64" s="13">
        <f t="shared" si="1"/>
        <v>1</v>
      </c>
    </row>
    <row r="65" spans="1:8" x14ac:dyDescent="0.3">
      <c r="A65" s="10" t="s">
        <v>124</v>
      </c>
      <c r="B65" s="11" t="s">
        <v>125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3">
        <f t="shared" si="1"/>
        <v>0</v>
      </c>
    </row>
    <row r="66" spans="1:8" x14ac:dyDescent="0.3">
      <c r="A66" s="6" t="s">
        <v>126</v>
      </c>
      <c r="B66" s="7" t="s">
        <v>276</v>
      </c>
      <c r="C66" s="8">
        <f>SUM(C67:C70)</f>
        <v>213227829</v>
      </c>
      <c r="D66" s="8">
        <f>SUM(D67:D70)</f>
        <v>212173479</v>
      </c>
      <c r="E66" s="8">
        <f t="shared" ref="E66:F66" si="10">SUM(E67:E70)</f>
        <v>212818479</v>
      </c>
      <c r="F66" s="8">
        <f t="shared" si="10"/>
        <v>207320771</v>
      </c>
      <c r="G66" s="8">
        <f>SUM(G67:G70)</f>
        <v>207320771</v>
      </c>
      <c r="H66" s="9">
        <f t="shared" si="1"/>
        <v>1</v>
      </c>
    </row>
    <row r="67" spans="1:8" x14ac:dyDescent="0.3">
      <c r="A67" s="10" t="s">
        <v>127</v>
      </c>
      <c r="B67" s="11" t="s">
        <v>128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3">
        <f t="shared" si="1"/>
        <v>0</v>
      </c>
    </row>
    <row r="68" spans="1:8" x14ac:dyDescent="0.3">
      <c r="A68" s="10" t="s">
        <v>129</v>
      </c>
      <c r="B68" s="11" t="s">
        <v>130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3">
        <f t="shared" si="1"/>
        <v>0</v>
      </c>
    </row>
    <row r="69" spans="1:8" x14ac:dyDescent="0.3">
      <c r="A69" s="10" t="s">
        <v>131</v>
      </c>
      <c r="B69" s="11" t="s">
        <v>277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3">
        <f t="shared" si="1"/>
        <v>0</v>
      </c>
    </row>
    <row r="70" spans="1:8" x14ac:dyDescent="0.3">
      <c r="A70" s="10" t="s">
        <v>278</v>
      </c>
      <c r="B70" s="11" t="s">
        <v>132</v>
      </c>
      <c r="C70" s="12">
        <v>213227829</v>
      </c>
      <c r="D70" s="12">
        <v>212173479</v>
      </c>
      <c r="E70" s="12">
        <v>212818479</v>
      </c>
      <c r="F70" s="12">
        <v>207320771</v>
      </c>
      <c r="G70" s="12">
        <v>207320771</v>
      </c>
      <c r="H70" s="13">
        <f t="shared" si="1"/>
        <v>1</v>
      </c>
    </row>
    <row r="71" spans="1:8" x14ac:dyDescent="0.3">
      <c r="A71" s="6" t="s">
        <v>133</v>
      </c>
      <c r="B71" s="7" t="s">
        <v>279</v>
      </c>
      <c r="C71" s="8">
        <f>SUM(C72:C76)</f>
        <v>0</v>
      </c>
      <c r="D71" s="8">
        <f>SUM(D72:D76)</f>
        <v>0</v>
      </c>
      <c r="E71" s="8">
        <f t="shared" ref="E71:F71" si="11">SUM(E72:E76)</f>
        <v>0</v>
      </c>
      <c r="F71" s="8">
        <f t="shared" si="11"/>
        <v>0</v>
      </c>
      <c r="G71" s="8">
        <f>SUM(G72:G76)</f>
        <v>0</v>
      </c>
      <c r="H71" s="9">
        <f t="shared" si="1"/>
        <v>0</v>
      </c>
    </row>
    <row r="72" spans="1:8" x14ac:dyDescent="0.3">
      <c r="A72" s="19" t="s">
        <v>134</v>
      </c>
      <c r="B72" s="11" t="s">
        <v>135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3">
        <f t="shared" ref="H72:H80" si="12">IFERROR(G72/F72,0)</f>
        <v>0</v>
      </c>
    </row>
    <row r="73" spans="1:8" x14ac:dyDescent="0.3">
      <c r="A73" s="19" t="s">
        <v>136</v>
      </c>
      <c r="B73" s="11" t="s">
        <v>137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3">
        <f t="shared" si="12"/>
        <v>0</v>
      </c>
    </row>
    <row r="74" spans="1:8" x14ac:dyDescent="0.3">
      <c r="A74" s="19" t="s">
        <v>138</v>
      </c>
      <c r="B74" s="11" t="s">
        <v>139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3">
        <f t="shared" si="12"/>
        <v>0</v>
      </c>
    </row>
    <row r="75" spans="1:8" x14ac:dyDescent="0.3">
      <c r="A75" s="19" t="s">
        <v>140</v>
      </c>
      <c r="B75" s="11" t="s">
        <v>141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3">
        <f t="shared" si="12"/>
        <v>0</v>
      </c>
    </row>
    <row r="76" spans="1:8" s="20" customFormat="1" x14ac:dyDescent="0.3">
      <c r="A76" s="19" t="s">
        <v>142</v>
      </c>
      <c r="B76" s="11" t="s">
        <v>143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3">
        <f t="shared" si="12"/>
        <v>0</v>
      </c>
    </row>
    <row r="77" spans="1:8" x14ac:dyDescent="0.3">
      <c r="A77" s="6" t="s">
        <v>144</v>
      </c>
      <c r="B77" s="7" t="s">
        <v>145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9">
        <f t="shared" si="12"/>
        <v>0</v>
      </c>
    </row>
    <row r="78" spans="1:8" x14ac:dyDescent="0.3">
      <c r="A78" s="6" t="s">
        <v>146</v>
      </c>
      <c r="B78" s="7" t="s">
        <v>147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9">
        <f t="shared" si="12"/>
        <v>0</v>
      </c>
    </row>
    <row r="79" spans="1:8" x14ac:dyDescent="0.3">
      <c r="A79" s="15" t="s">
        <v>148</v>
      </c>
      <c r="B79" s="16" t="s">
        <v>149</v>
      </c>
      <c r="C79" s="17">
        <f>+C54+C58+C63+C66+C71+C77</f>
        <v>213227829</v>
      </c>
      <c r="D79" s="17">
        <f>+D54+D58+D63+D66+D71+D77</f>
        <v>214105189</v>
      </c>
      <c r="E79" s="17">
        <f t="shared" ref="E79:F79" si="13">+E54+E58+E63+E66+E71+E77</f>
        <v>214750189</v>
      </c>
      <c r="F79" s="17">
        <f t="shared" si="13"/>
        <v>209252481</v>
      </c>
      <c r="G79" s="17">
        <f>+G54+G58+G63+G66+G71+G77</f>
        <v>209252481</v>
      </c>
      <c r="H79" s="9">
        <f t="shared" si="12"/>
        <v>1</v>
      </c>
    </row>
    <row r="80" spans="1:8" x14ac:dyDescent="0.3">
      <c r="A80" s="21" t="s">
        <v>150</v>
      </c>
      <c r="B80" s="22" t="s">
        <v>151</v>
      </c>
      <c r="C80" s="23">
        <f>+C53+C79</f>
        <v>213227829</v>
      </c>
      <c r="D80" s="23">
        <f>+D53+D79</f>
        <v>219094262</v>
      </c>
      <c r="E80" s="23">
        <f t="shared" ref="E80:F80" si="14">+E53+E79</f>
        <v>219739262</v>
      </c>
      <c r="F80" s="23">
        <f t="shared" si="14"/>
        <v>218999398</v>
      </c>
      <c r="G80" s="23">
        <f>+G53+G79</f>
        <v>218999398</v>
      </c>
      <c r="H80" s="9">
        <f t="shared" si="12"/>
        <v>1</v>
      </c>
    </row>
    <row r="81" spans="1:8" s="5" customFormat="1" x14ac:dyDescent="0.3">
      <c r="A81" s="45" t="s">
        <v>280</v>
      </c>
      <c r="B81" s="45"/>
      <c r="C81" s="45"/>
      <c r="D81" s="45"/>
      <c r="E81" s="45"/>
      <c r="F81" s="45"/>
      <c r="G81" s="45"/>
      <c r="H81" s="45"/>
    </row>
    <row r="82" spans="1:8" s="14" customFormat="1" x14ac:dyDescent="0.3">
      <c r="A82" s="6" t="s">
        <v>12</v>
      </c>
      <c r="B82" s="7" t="s">
        <v>152</v>
      </c>
      <c r="C82" s="8">
        <f>C83+C98+C99+C116+C117</f>
        <v>213227829</v>
      </c>
      <c r="D82" s="8">
        <f t="shared" ref="D82:G82" si="15">D83+D98+D99+D116+D117</f>
        <v>219094262</v>
      </c>
      <c r="E82" s="8">
        <f t="shared" si="15"/>
        <v>219739262</v>
      </c>
      <c r="F82" s="8">
        <f t="shared" si="15"/>
        <v>218999398</v>
      </c>
      <c r="G82" s="8">
        <f t="shared" si="15"/>
        <v>206907488</v>
      </c>
      <c r="H82" s="9">
        <f>IFERROR(G82/F82,0)</f>
        <v>0.94478564731031822</v>
      </c>
    </row>
    <row r="83" spans="1:8" ht="13.8" x14ac:dyDescent="0.3">
      <c r="A83" s="24" t="s">
        <v>13</v>
      </c>
      <c r="B83" s="25" t="s">
        <v>153</v>
      </c>
      <c r="C83" s="26">
        <f>SUM(C84:C97)</f>
        <v>176050729</v>
      </c>
      <c r="D83" s="26">
        <f t="shared" ref="D83:G83" si="16">SUM(D84:D97)</f>
        <v>180958848</v>
      </c>
      <c r="E83" s="26">
        <f t="shared" si="16"/>
        <v>182603848</v>
      </c>
      <c r="F83" s="26">
        <f t="shared" si="16"/>
        <v>186423533</v>
      </c>
      <c r="G83" s="26">
        <f t="shared" si="16"/>
        <v>175791616</v>
      </c>
      <c r="H83" s="13">
        <f t="shared" ref="H83:H146" si="17">IFERROR(G83/F83,0)</f>
        <v>0.94296901883090045</v>
      </c>
    </row>
    <row r="84" spans="1:8" x14ac:dyDescent="0.3">
      <c r="A84" s="10" t="s">
        <v>154</v>
      </c>
      <c r="B84" s="27" t="s">
        <v>155</v>
      </c>
      <c r="C84" s="12">
        <v>144890700</v>
      </c>
      <c r="D84" s="12">
        <v>143984222</v>
      </c>
      <c r="E84" s="12">
        <v>143584222</v>
      </c>
      <c r="F84" s="12">
        <v>142436890</v>
      </c>
      <c r="G84" s="12">
        <v>132956691</v>
      </c>
      <c r="H84" s="13">
        <f t="shared" si="17"/>
        <v>0.93344281105828697</v>
      </c>
    </row>
    <row r="85" spans="1:8" x14ac:dyDescent="0.3">
      <c r="A85" s="10" t="s">
        <v>156</v>
      </c>
      <c r="B85" s="27" t="s">
        <v>157</v>
      </c>
      <c r="C85" s="12">
        <v>7030000</v>
      </c>
      <c r="D85" s="12">
        <v>7213000</v>
      </c>
      <c r="E85" s="12">
        <v>7213000</v>
      </c>
      <c r="F85" s="12">
        <v>0</v>
      </c>
      <c r="G85" s="12">
        <v>0</v>
      </c>
      <c r="H85" s="13">
        <f t="shared" si="17"/>
        <v>0</v>
      </c>
    </row>
    <row r="86" spans="1:8" x14ac:dyDescent="0.3">
      <c r="A86" s="10" t="s">
        <v>158</v>
      </c>
      <c r="B86" s="27" t="s">
        <v>159</v>
      </c>
      <c r="C86" s="12">
        <v>3400900</v>
      </c>
      <c r="D86" s="12">
        <v>3400900</v>
      </c>
      <c r="E86" s="12">
        <v>4445900</v>
      </c>
      <c r="F86" s="12">
        <v>17770700</v>
      </c>
      <c r="G86" s="12">
        <v>17770700</v>
      </c>
      <c r="H86" s="13">
        <f t="shared" si="17"/>
        <v>1</v>
      </c>
    </row>
    <row r="87" spans="1:8" x14ac:dyDescent="0.3">
      <c r="A87" s="10" t="s">
        <v>160</v>
      </c>
      <c r="B87" s="27" t="s">
        <v>161</v>
      </c>
      <c r="C87" s="12">
        <v>1200000</v>
      </c>
      <c r="D87" s="12">
        <v>1200000</v>
      </c>
      <c r="E87" s="12">
        <v>2200000</v>
      </c>
      <c r="F87" s="12">
        <v>2200000</v>
      </c>
      <c r="G87" s="12">
        <v>2190235</v>
      </c>
      <c r="H87" s="13">
        <f t="shared" si="17"/>
        <v>0.99556136363636361</v>
      </c>
    </row>
    <row r="88" spans="1:8" x14ac:dyDescent="0.3">
      <c r="A88" s="10" t="s">
        <v>162</v>
      </c>
      <c r="B88" s="27" t="s">
        <v>163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3">
        <f t="shared" si="17"/>
        <v>0</v>
      </c>
    </row>
    <row r="89" spans="1:8" x14ac:dyDescent="0.3">
      <c r="A89" s="10" t="s">
        <v>164</v>
      </c>
      <c r="B89" s="27" t="s">
        <v>165</v>
      </c>
      <c r="C89" s="12">
        <v>5570000</v>
      </c>
      <c r="D89" s="12">
        <v>5570000</v>
      </c>
      <c r="E89" s="12">
        <v>5570000</v>
      </c>
      <c r="F89" s="12">
        <v>5570000</v>
      </c>
      <c r="G89" s="12">
        <v>5560000</v>
      </c>
      <c r="H89" s="13">
        <f t="shared" si="17"/>
        <v>0.99820466786355477</v>
      </c>
    </row>
    <row r="90" spans="1:8" x14ac:dyDescent="0.3">
      <c r="A90" s="10" t="s">
        <v>166</v>
      </c>
      <c r="B90" s="27" t="s">
        <v>167</v>
      </c>
      <c r="C90" s="12">
        <v>5607769</v>
      </c>
      <c r="D90" s="12">
        <v>5607769</v>
      </c>
      <c r="E90" s="12">
        <v>5607769</v>
      </c>
      <c r="F90" s="12">
        <v>5607769</v>
      </c>
      <c r="G90" s="12">
        <v>5590912</v>
      </c>
      <c r="H90" s="13">
        <f t="shared" si="17"/>
        <v>0.99699399172826131</v>
      </c>
    </row>
    <row r="91" spans="1:8" x14ac:dyDescent="0.3">
      <c r="A91" s="10" t="s">
        <v>168</v>
      </c>
      <c r="B91" s="27" t="s">
        <v>169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3">
        <f t="shared" si="17"/>
        <v>0</v>
      </c>
    </row>
    <row r="92" spans="1:8" x14ac:dyDescent="0.3">
      <c r="A92" s="10" t="s">
        <v>170</v>
      </c>
      <c r="B92" s="27" t="s">
        <v>171</v>
      </c>
      <c r="C92" s="12">
        <v>4537360</v>
      </c>
      <c r="D92" s="12">
        <v>4537360</v>
      </c>
      <c r="E92" s="12">
        <v>4537360</v>
      </c>
      <c r="F92" s="12">
        <v>3161018</v>
      </c>
      <c r="G92" s="12">
        <v>3161018</v>
      </c>
      <c r="H92" s="13">
        <f t="shared" si="17"/>
        <v>1</v>
      </c>
    </row>
    <row r="93" spans="1:8" ht="13.5" customHeight="1" x14ac:dyDescent="0.3">
      <c r="A93" s="10" t="s">
        <v>172</v>
      </c>
      <c r="B93" s="27" t="s">
        <v>173</v>
      </c>
      <c r="C93" s="12">
        <v>1824000</v>
      </c>
      <c r="D93" s="12">
        <v>1124000</v>
      </c>
      <c r="E93" s="12">
        <v>667000</v>
      </c>
      <c r="F93" s="12">
        <v>227684</v>
      </c>
      <c r="G93" s="12">
        <v>0</v>
      </c>
      <c r="H93" s="13">
        <f t="shared" si="17"/>
        <v>0</v>
      </c>
    </row>
    <row r="94" spans="1:8" x14ac:dyDescent="0.3">
      <c r="A94" s="10" t="s">
        <v>174</v>
      </c>
      <c r="B94" s="27" t="s">
        <v>175</v>
      </c>
      <c r="C94" s="12">
        <v>90000</v>
      </c>
      <c r="D94" s="12">
        <v>3543838</v>
      </c>
      <c r="E94" s="12">
        <v>4000838</v>
      </c>
      <c r="F94" s="12">
        <v>4924677</v>
      </c>
      <c r="G94" s="12">
        <v>4924677</v>
      </c>
      <c r="H94" s="13">
        <f t="shared" si="17"/>
        <v>1</v>
      </c>
    </row>
    <row r="95" spans="1:8" x14ac:dyDescent="0.3">
      <c r="A95" s="10" t="s">
        <v>176</v>
      </c>
      <c r="B95" s="27" t="s">
        <v>177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3">
        <f t="shared" si="17"/>
        <v>0</v>
      </c>
    </row>
    <row r="96" spans="1:8" ht="26.4" x14ac:dyDescent="0.3">
      <c r="A96" s="10" t="s">
        <v>178</v>
      </c>
      <c r="B96" s="27" t="s">
        <v>179</v>
      </c>
      <c r="C96" s="12">
        <v>1900000</v>
      </c>
      <c r="D96" s="12">
        <v>2350000</v>
      </c>
      <c r="E96" s="12">
        <v>2350000</v>
      </c>
      <c r="F96" s="12">
        <v>2097036</v>
      </c>
      <c r="G96" s="12">
        <v>1669200</v>
      </c>
      <c r="H96" s="13">
        <f t="shared" si="17"/>
        <v>0.79598061263612074</v>
      </c>
    </row>
    <row r="97" spans="1:8" x14ac:dyDescent="0.3">
      <c r="A97" s="10" t="s">
        <v>180</v>
      </c>
      <c r="B97" s="27" t="s">
        <v>181</v>
      </c>
      <c r="C97" s="12">
        <v>0</v>
      </c>
      <c r="D97" s="12">
        <v>2427759</v>
      </c>
      <c r="E97" s="12">
        <v>2427759</v>
      </c>
      <c r="F97" s="12">
        <v>2427759</v>
      </c>
      <c r="G97" s="12">
        <v>1968183</v>
      </c>
      <c r="H97" s="13">
        <f t="shared" si="17"/>
        <v>0.81069949694347754</v>
      </c>
    </row>
    <row r="98" spans="1:8" ht="13.8" x14ac:dyDescent="0.3">
      <c r="A98" s="28" t="s">
        <v>15</v>
      </c>
      <c r="B98" s="29" t="s">
        <v>182</v>
      </c>
      <c r="C98" s="30">
        <v>25375918</v>
      </c>
      <c r="D98" s="30">
        <v>25948798</v>
      </c>
      <c r="E98" s="30">
        <v>25948798</v>
      </c>
      <c r="F98" s="30">
        <v>27336036</v>
      </c>
      <c r="G98" s="30">
        <v>26622521</v>
      </c>
      <c r="H98" s="9">
        <f t="shared" si="17"/>
        <v>0.9738983735608191</v>
      </c>
    </row>
    <row r="99" spans="1:8" ht="13.8" x14ac:dyDescent="0.3">
      <c r="A99" s="28" t="s">
        <v>17</v>
      </c>
      <c r="B99" s="29" t="s">
        <v>183</v>
      </c>
      <c r="C99" s="30">
        <f>SUM(C100:C115)</f>
        <v>11801182</v>
      </c>
      <c r="D99" s="30">
        <f t="shared" ref="D99:G99" si="18">SUM(D100:D115)</f>
        <v>12186616</v>
      </c>
      <c r="E99" s="30">
        <f t="shared" si="18"/>
        <v>11186616</v>
      </c>
      <c r="F99" s="30">
        <f t="shared" si="18"/>
        <v>5239829</v>
      </c>
      <c r="G99" s="30">
        <f t="shared" si="18"/>
        <v>4493351</v>
      </c>
      <c r="H99" s="9">
        <f t="shared" si="17"/>
        <v>0.85753771735680684</v>
      </c>
    </row>
    <row r="100" spans="1:8" x14ac:dyDescent="0.3">
      <c r="A100" s="10" t="s">
        <v>184</v>
      </c>
      <c r="B100" s="27" t="s">
        <v>185</v>
      </c>
      <c r="C100" s="12">
        <v>0</v>
      </c>
      <c r="D100" s="12">
        <v>0</v>
      </c>
      <c r="E100" s="12">
        <v>0</v>
      </c>
      <c r="F100" s="12">
        <v>66000</v>
      </c>
      <c r="G100" s="12">
        <v>66000</v>
      </c>
      <c r="H100" s="13">
        <f t="shared" si="17"/>
        <v>1</v>
      </c>
    </row>
    <row r="101" spans="1:8" x14ac:dyDescent="0.3">
      <c r="A101" s="10" t="s">
        <v>186</v>
      </c>
      <c r="B101" s="27" t="s">
        <v>187</v>
      </c>
      <c r="C101" s="12">
        <v>300000</v>
      </c>
      <c r="D101" s="12">
        <v>459848</v>
      </c>
      <c r="E101" s="12">
        <v>525848</v>
      </c>
      <c r="F101" s="12">
        <v>659848</v>
      </c>
      <c r="G101" s="12">
        <v>501919</v>
      </c>
      <c r="H101" s="13">
        <f t="shared" si="17"/>
        <v>0.7606585152944314</v>
      </c>
    </row>
    <row r="102" spans="1:8" x14ac:dyDescent="0.3">
      <c r="A102" s="10" t="s">
        <v>188</v>
      </c>
      <c r="B102" s="27" t="s">
        <v>189</v>
      </c>
      <c r="C102" s="12">
        <v>131000</v>
      </c>
      <c r="D102" s="12">
        <v>131000</v>
      </c>
      <c r="E102" s="12">
        <v>131000</v>
      </c>
      <c r="F102" s="12">
        <v>131000</v>
      </c>
      <c r="G102" s="12">
        <v>95826</v>
      </c>
      <c r="H102" s="13">
        <f t="shared" si="17"/>
        <v>0.73149618320610688</v>
      </c>
    </row>
    <row r="103" spans="1:8" x14ac:dyDescent="0.3">
      <c r="A103" s="10" t="s">
        <v>190</v>
      </c>
      <c r="B103" s="27" t="s">
        <v>191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3">
        <f t="shared" si="17"/>
        <v>0</v>
      </c>
    </row>
    <row r="104" spans="1:8" x14ac:dyDescent="0.3">
      <c r="A104" s="10" t="s">
        <v>192</v>
      </c>
      <c r="B104" s="27" t="s">
        <v>193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3">
        <f t="shared" si="17"/>
        <v>0</v>
      </c>
    </row>
    <row r="105" spans="1:8" x14ac:dyDescent="0.3">
      <c r="A105" s="10" t="s">
        <v>194</v>
      </c>
      <c r="B105" s="27" t="s">
        <v>195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3">
        <f t="shared" si="17"/>
        <v>0</v>
      </c>
    </row>
    <row r="106" spans="1:8" x14ac:dyDescent="0.3">
      <c r="A106" s="10" t="s">
        <v>196</v>
      </c>
      <c r="B106" s="27" t="s">
        <v>197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3">
        <f t="shared" si="17"/>
        <v>0</v>
      </c>
    </row>
    <row r="107" spans="1:8" x14ac:dyDescent="0.3">
      <c r="A107" s="10" t="s">
        <v>198</v>
      </c>
      <c r="B107" s="27" t="s">
        <v>199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3">
        <f t="shared" si="17"/>
        <v>0</v>
      </c>
    </row>
    <row r="108" spans="1:8" x14ac:dyDescent="0.3">
      <c r="A108" s="10" t="s">
        <v>200</v>
      </c>
      <c r="B108" s="27" t="s">
        <v>201</v>
      </c>
      <c r="C108" s="12">
        <v>8045182</v>
      </c>
      <c r="D108" s="12">
        <v>8045182</v>
      </c>
      <c r="E108" s="12">
        <v>6973082</v>
      </c>
      <c r="F108" s="12">
        <v>1200000</v>
      </c>
      <c r="G108" s="12">
        <v>1200000</v>
      </c>
      <c r="H108" s="13">
        <f t="shared" si="17"/>
        <v>1</v>
      </c>
    </row>
    <row r="109" spans="1:8" x14ac:dyDescent="0.3">
      <c r="A109" s="10" t="s">
        <v>202</v>
      </c>
      <c r="B109" s="27" t="s">
        <v>203</v>
      </c>
      <c r="C109" s="12">
        <v>1800000</v>
      </c>
      <c r="D109" s="12">
        <v>1794359</v>
      </c>
      <c r="E109" s="12">
        <v>1794359</v>
      </c>
      <c r="F109" s="12">
        <v>1794359</v>
      </c>
      <c r="G109" s="12">
        <v>1434957</v>
      </c>
      <c r="H109" s="13">
        <f t="shared" si="17"/>
        <v>0.79970451843806056</v>
      </c>
    </row>
    <row r="110" spans="1:8" x14ac:dyDescent="0.3">
      <c r="A110" s="10" t="s">
        <v>204</v>
      </c>
      <c r="B110" s="27" t="s">
        <v>205</v>
      </c>
      <c r="C110" s="12">
        <v>1080000</v>
      </c>
      <c r="D110" s="12">
        <v>1089705</v>
      </c>
      <c r="E110" s="12">
        <v>1089705</v>
      </c>
      <c r="F110" s="12">
        <v>716000</v>
      </c>
      <c r="G110" s="12">
        <v>715332</v>
      </c>
      <c r="H110" s="13">
        <f t="shared" si="17"/>
        <v>0.99906703910614525</v>
      </c>
    </row>
    <row r="111" spans="1:8" x14ac:dyDescent="0.3">
      <c r="A111" s="10" t="s">
        <v>206</v>
      </c>
      <c r="B111" s="27" t="s">
        <v>207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3">
        <f t="shared" si="17"/>
        <v>0</v>
      </c>
    </row>
    <row r="112" spans="1:8" x14ac:dyDescent="0.3">
      <c r="A112" s="10" t="s">
        <v>208</v>
      </c>
      <c r="B112" s="27" t="s">
        <v>209</v>
      </c>
      <c r="C112" s="12">
        <v>445000</v>
      </c>
      <c r="D112" s="12">
        <v>532447</v>
      </c>
      <c r="E112" s="12">
        <v>532447</v>
      </c>
      <c r="F112" s="12">
        <v>532447</v>
      </c>
      <c r="G112" s="12">
        <v>340723</v>
      </c>
      <c r="H112" s="13">
        <f t="shared" si="17"/>
        <v>0.63991909053858886</v>
      </c>
    </row>
    <row r="113" spans="1:8" x14ac:dyDescent="0.3">
      <c r="A113" s="10" t="s">
        <v>210</v>
      </c>
      <c r="B113" s="27" t="s">
        <v>211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3">
        <f t="shared" si="17"/>
        <v>0</v>
      </c>
    </row>
    <row r="114" spans="1:8" x14ac:dyDescent="0.3">
      <c r="A114" s="10" t="s">
        <v>212</v>
      </c>
      <c r="B114" s="27" t="s">
        <v>213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3">
        <f t="shared" si="17"/>
        <v>0</v>
      </c>
    </row>
    <row r="115" spans="1:8" x14ac:dyDescent="0.3">
      <c r="A115" s="10" t="s">
        <v>214</v>
      </c>
      <c r="B115" s="27" t="s">
        <v>215</v>
      </c>
      <c r="C115" s="12">
        <v>0</v>
      </c>
      <c r="D115" s="12">
        <v>134075</v>
      </c>
      <c r="E115" s="12">
        <v>140175</v>
      </c>
      <c r="F115" s="12">
        <v>140175</v>
      </c>
      <c r="G115" s="12">
        <v>138594</v>
      </c>
      <c r="H115" s="13">
        <f t="shared" si="17"/>
        <v>0.98872124130551098</v>
      </c>
    </row>
    <row r="116" spans="1:8" ht="13.8" x14ac:dyDescent="0.3">
      <c r="A116" s="28" t="s">
        <v>19</v>
      </c>
      <c r="B116" s="29" t="s">
        <v>216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9">
        <f t="shared" si="17"/>
        <v>0</v>
      </c>
    </row>
    <row r="117" spans="1:8" ht="13.8" x14ac:dyDescent="0.3">
      <c r="A117" s="28" t="s">
        <v>21</v>
      </c>
      <c r="B117" s="29" t="s">
        <v>217</v>
      </c>
      <c r="C117" s="30">
        <f>SUM(C118:C120)</f>
        <v>0</v>
      </c>
      <c r="D117" s="30">
        <f t="shared" ref="D117:G117" si="19">SUM(D118:D120)</f>
        <v>0</v>
      </c>
      <c r="E117" s="30">
        <f t="shared" si="19"/>
        <v>0</v>
      </c>
      <c r="F117" s="30">
        <f t="shared" si="19"/>
        <v>0</v>
      </c>
      <c r="G117" s="30">
        <f t="shared" si="19"/>
        <v>0</v>
      </c>
      <c r="H117" s="9">
        <f t="shared" si="17"/>
        <v>0</v>
      </c>
    </row>
    <row r="118" spans="1:8" x14ac:dyDescent="0.3">
      <c r="A118" s="10" t="s">
        <v>218</v>
      </c>
      <c r="B118" s="27" t="s">
        <v>219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3">
        <f t="shared" si="17"/>
        <v>0</v>
      </c>
    </row>
    <row r="119" spans="1:8" x14ac:dyDescent="0.3">
      <c r="A119" s="10" t="s">
        <v>220</v>
      </c>
      <c r="B119" s="27" t="s">
        <v>221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3">
        <f t="shared" si="17"/>
        <v>0</v>
      </c>
    </row>
    <row r="120" spans="1:8" x14ac:dyDescent="0.3">
      <c r="A120" s="10" t="s">
        <v>222</v>
      </c>
      <c r="B120" s="27" t="s">
        <v>223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3">
        <f t="shared" si="17"/>
        <v>0</v>
      </c>
    </row>
    <row r="121" spans="1:8" x14ac:dyDescent="0.3">
      <c r="A121" s="6" t="s">
        <v>27</v>
      </c>
      <c r="B121" s="7" t="s">
        <v>281</v>
      </c>
      <c r="C121" s="8">
        <f>SUM(C122:C126)</f>
        <v>0</v>
      </c>
      <c r="D121" s="8">
        <f t="shared" ref="D121:F121" si="20">SUM(D122:D126)</f>
        <v>0</v>
      </c>
      <c r="E121" s="8">
        <f t="shared" si="20"/>
        <v>0</v>
      </c>
      <c r="F121" s="8">
        <f t="shared" si="20"/>
        <v>0</v>
      </c>
      <c r="G121" s="8">
        <f>SUM(G122:G126)</f>
        <v>0</v>
      </c>
      <c r="H121" s="9">
        <f t="shared" si="17"/>
        <v>0</v>
      </c>
    </row>
    <row r="122" spans="1:8" x14ac:dyDescent="0.3">
      <c r="A122" s="10" t="s">
        <v>28</v>
      </c>
      <c r="B122" s="27" t="s">
        <v>6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3">
        <f t="shared" si="17"/>
        <v>0</v>
      </c>
    </row>
    <row r="123" spans="1:8" x14ac:dyDescent="0.3">
      <c r="A123" s="10" t="s">
        <v>29</v>
      </c>
      <c r="B123" s="27" t="s">
        <v>7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3">
        <f t="shared" si="17"/>
        <v>0</v>
      </c>
    </row>
    <row r="124" spans="1:8" x14ac:dyDescent="0.3">
      <c r="A124" s="10" t="s">
        <v>30</v>
      </c>
      <c r="B124" s="11" t="s">
        <v>282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3">
        <f t="shared" si="17"/>
        <v>0</v>
      </c>
    </row>
    <row r="125" spans="1:8" x14ac:dyDescent="0.3">
      <c r="A125" s="10" t="s">
        <v>31</v>
      </c>
      <c r="B125" s="11" t="s">
        <v>283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3">
        <f t="shared" si="17"/>
        <v>0</v>
      </c>
    </row>
    <row r="126" spans="1:8" x14ac:dyDescent="0.3">
      <c r="A126" s="10" t="s">
        <v>32</v>
      </c>
      <c r="B126" s="11" t="s">
        <v>284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3">
        <f t="shared" si="17"/>
        <v>0</v>
      </c>
    </row>
    <row r="127" spans="1:8" x14ac:dyDescent="0.3">
      <c r="A127" s="6" t="s">
        <v>33</v>
      </c>
      <c r="B127" s="7" t="s">
        <v>285</v>
      </c>
      <c r="C127" s="8"/>
      <c r="D127" s="8"/>
      <c r="E127" s="8"/>
      <c r="F127" s="8"/>
      <c r="G127" s="8">
        <v>0</v>
      </c>
      <c r="H127" s="9">
        <f t="shared" si="17"/>
        <v>0</v>
      </c>
    </row>
    <row r="128" spans="1:8" x14ac:dyDescent="0.3">
      <c r="A128" s="15" t="s">
        <v>224</v>
      </c>
      <c r="B128" s="16" t="s">
        <v>225</v>
      </c>
      <c r="C128" s="17">
        <f>+C82+C121+C127</f>
        <v>213227829</v>
      </c>
      <c r="D128" s="17">
        <f>+D82+D121+D127</f>
        <v>219094262</v>
      </c>
      <c r="E128" s="17">
        <f>+E82+E121+E127</f>
        <v>219739262</v>
      </c>
      <c r="F128" s="17">
        <f>+F82+F121+F127</f>
        <v>218999398</v>
      </c>
      <c r="G128" s="17">
        <f>+G82+G121+G127</f>
        <v>206907488</v>
      </c>
      <c r="H128" s="9">
        <f t="shared" si="17"/>
        <v>0.94478564731031822</v>
      </c>
    </row>
    <row r="129" spans="1:14" x14ac:dyDescent="0.3">
      <c r="A129" s="6" t="s">
        <v>46</v>
      </c>
      <c r="B129" s="7" t="s">
        <v>286</v>
      </c>
      <c r="C129" s="8">
        <f>+C130+C131+C132</f>
        <v>0</v>
      </c>
      <c r="D129" s="8">
        <f>+D130+D131+D132</f>
        <v>0</v>
      </c>
      <c r="E129" s="8">
        <f t="shared" ref="E129:F129" si="21">+E130+E131+E132</f>
        <v>0</v>
      </c>
      <c r="F129" s="8">
        <f t="shared" si="21"/>
        <v>0</v>
      </c>
      <c r="G129" s="8">
        <f>+G130+G131+G132</f>
        <v>0</v>
      </c>
      <c r="H129" s="9">
        <f t="shared" si="17"/>
        <v>0</v>
      </c>
    </row>
    <row r="130" spans="1:14" x14ac:dyDescent="0.3">
      <c r="A130" s="10" t="s">
        <v>47</v>
      </c>
      <c r="B130" s="27" t="s">
        <v>226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3">
        <f t="shared" si="17"/>
        <v>0</v>
      </c>
    </row>
    <row r="131" spans="1:14" x14ac:dyDescent="0.3">
      <c r="A131" s="10" t="s">
        <v>49</v>
      </c>
      <c r="B131" s="27" t="s">
        <v>227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3">
        <f t="shared" si="17"/>
        <v>0</v>
      </c>
    </row>
    <row r="132" spans="1:14" x14ac:dyDescent="0.3">
      <c r="A132" s="10" t="s">
        <v>51</v>
      </c>
      <c r="B132" s="27" t="s">
        <v>228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3">
        <f t="shared" si="17"/>
        <v>0</v>
      </c>
    </row>
    <row r="133" spans="1:14" x14ac:dyDescent="0.3">
      <c r="A133" s="6" t="s">
        <v>73</v>
      </c>
      <c r="B133" s="7" t="s">
        <v>287</v>
      </c>
      <c r="C133" s="8">
        <f>+C134+C135+C136+C139</f>
        <v>0</v>
      </c>
      <c r="D133" s="8">
        <f>+D134+D135+D136+D139</f>
        <v>0</v>
      </c>
      <c r="E133" s="8">
        <f t="shared" ref="E133:F133" si="22">+E134+E135+E136+E139</f>
        <v>0</v>
      </c>
      <c r="F133" s="8">
        <f t="shared" si="22"/>
        <v>0</v>
      </c>
      <c r="G133" s="8">
        <f>+G134+G135+G136+G139</f>
        <v>0</v>
      </c>
      <c r="H133" s="9">
        <f t="shared" si="17"/>
        <v>0</v>
      </c>
    </row>
    <row r="134" spans="1:14" x14ac:dyDescent="0.3">
      <c r="A134" s="10" t="s">
        <v>74</v>
      </c>
      <c r="B134" s="27" t="s">
        <v>229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3">
        <f t="shared" si="17"/>
        <v>0</v>
      </c>
    </row>
    <row r="135" spans="1:14" x14ac:dyDescent="0.3">
      <c r="A135" s="10" t="s">
        <v>76</v>
      </c>
      <c r="B135" s="27" t="s">
        <v>230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3">
        <f t="shared" si="17"/>
        <v>0</v>
      </c>
    </row>
    <row r="136" spans="1:14" x14ac:dyDescent="0.3">
      <c r="A136" s="10" t="s">
        <v>78</v>
      </c>
      <c r="B136" s="27" t="s">
        <v>231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3">
        <f t="shared" si="17"/>
        <v>0</v>
      </c>
    </row>
    <row r="137" spans="1:14" x14ac:dyDescent="0.3">
      <c r="A137" s="10" t="s">
        <v>80</v>
      </c>
      <c r="B137" s="27" t="s">
        <v>232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3">
        <f t="shared" si="17"/>
        <v>0</v>
      </c>
    </row>
    <row r="138" spans="1:14" x14ac:dyDescent="0.3">
      <c r="A138" s="10" t="s">
        <v>82</v>
      </c>
      <c r="B138" s="27" t="s">
        <v>233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3">
        <f t="shared" si="17"/>
        <v>0</v>
      </c>
    </row>
    <row r="139" spans="1:14" s="14" customFormat="1" x14ac:dyDescent="0.3">
      <c r="A139" s="10" t="s">
        <v>234</v>
      </c>
      <c r="B139" s="27" t="s">
        <v>235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3">
        <f t="shared" si="17"/>
        <v>0</v>
      </c>
    </row>
    <row r="140" spans="1:14" x14ac:dyDescent="0.3">
      <c r="A140" s="6" t="s">
        <v>236</v>
      </c>
      <c r="B140" s="7" t="s">
        <v>288</v>
      </c>
      <c r="C140" s="8">
        <f>SUM(C141:C145)</f>
        <v>0</v>
      </c>
      <c r="D140" s="8">
        <f t="shared" ref="D140:G140" si="23">SUM(D141:D145)</f>
        <v>0</v>
      </c>
      <c r="E140" s="8">
        <f t="shared" si="23"/>
        <v>0</v>
      </c>
      <c r="F140" s="8">
        <f t="shared" si="23"/>
        <v>0</v>
      </c>
      <c r="G140" s="8">
        <f t="shared" si="23"/>
        <v>0</v>
      </c>
      <c r="H140" s="9">
        <f t="shared" si="17"/>
        <v>0</v>
      </c>
      <c r="N140" s="31"/>
    </row>
    <row r="141" spans="1:14" x14ac:dyDescent="0.3">
      <c r="A141" s="10" t="s">
        <v>85</v>
      </c>
      <c r="B141" s="27" t="s">
        <v>237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3">
        <f t="shared" si="17"/>
        <v>0</v>
      </c>
    </row>
    <row r="142" spans="1:14" x14ac:dyDescent="0.3">
      <c r="A142" s="10" t="s">
        <v>86</v>
      </c>
      <c r="B142" s="27" t="s">
        <v>238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3">
        <f t="shared" si="17"/>
        <v>0</v>
      </c>
    </row>
    <row r="143" spans="1:14" s="14" customFormat="1" x14ac:dyDescent="0.3">
      <c r="A143" s="10" t="s">
        <v>87</v>
      </c>
      <c r="B143" s="27" t="s">
        <v>239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3">
        <f t="shared" si="17"/>
        <v>0</v>
      </c>
    </row>
    <row r="144" spans="1:14" s="14" customFormat="1" x14ac:dyDescent="0.3">
      <c r="A144" s="10" t="s">
        <v>88</v>
      </c>
      <c r="B144" s="27" t="s">
        <v>240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3">
        <f t="shared" si="17"/>
        <v>0</v>
      </c>
    </row>
    <row r="145" spans="1:8" s="14" customFormat="1" x14ac:dyDescent="0.3">
      <c r="A145" s="10" t="s">
        <v>90</v>
      </c>
      <c r="B145" s="27" t="s">
        <v>289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3">
        <f t="shared" si="17"/>
        <v>0</v>
      </c>
    </row>
    <row r="146" spans="1:8" s="14" customFormat="1" x14ac:dyDescent="0.3">
      <c r="A146" s="6" t="s">
        <v>92</v>
      </c>
      <c r="B146" s="7" t="s">
        <v>290</v>
      </c>
      <c r="C146" s="8">
        <f>+C147+C148+C150+C151</f>
        <v>0</v>
      </c>
      <c r="D146" s="8">
        <f t="shared" ref="D146:F146" si="24">+D147+D148+D150+D151</f>
        <v>0</v>
      </c>
      <c r="E146" s="8">
        <f t="shared" si="24"/>
        <v>0</v>
      </c>
      <c r="F146" s="8">
        <f t="shared" si="24"/>
        <v>0</v>
      </c>
      <c r="G146" s="8">
        <f>+G147+G148+G150+G151</f>
        <v>0</v>
      </c>
      <c r="H146" s="9">
        <f t="shared" si="17"/>
        <v>0</v>
      </c>
    </row>
    <row r="147" spans="1:8" s="14" customFormat="1" x14ac:dyDescent="0.3">
      <c r="A147" s="10" t="s">
        <v>93</v>
      </c>
      <c r="B147" s="27" t="s">
        <v>241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3">
        <f t="shared" ref="H147:H155" si="25">IFERROR(G147/F147,0)</f>
        <v>0</v>
      </c>
    </row>
    <row r="148" spans="1:8" s="14" customFormat="1" x14ac:dyDescent="0.3">
      <c r="A148" s="10" t="s">
        <v>95</v>
      </c>
      <c r="B148" s="27" t="s">
        <v>242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3">
        <f t="shared" si="25"/>
        <v>0</v>
      </c>
    </row>
    <row r="149" spans="1:8" s="14" customFormat="1" x14ac:dyDescent="0.3">
      <c r="A149" s="10" t="s">
        <v>97</v>
      </c>
      <c r="B149" s="27" t="s">
        <v>243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3">
        <f t="shared" si="25"/>
        <v>0</v>
      </c>
    </row>
    <row r="150" spans="1:8" s="14" customFormat="1" x14ac:dyDescent="0.3">
      <c r="A150" s="10" t="s">
        <v>99</v>
      </c>
      <c r="B150" s="27" t="s">
        <v>244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3">
        <f t="shared" si="25"/>
        <v>0</v>
      </c>
    </row>
    <row r="151" spans="1:8" x14ac:dyDescent="0.3">
      <c r="A151" s="10" t="s">
        <v>101</v>
      </c>
      <c r="B151" s="27" t="s">
        <v>245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3">
        <f t="shared" si="25"/>
        <v>0</v>
      </c>
    </row>
    <row r="152" spans="1:8" s="14" customFormat="1" x14ac:dyDescent="0.3">
      <c r="A152" s="6" t="s">
        <v>103</v>
      </c>
      <c r="B152" s="7" t="s">
        <v>246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9">
        <f t="shared" si="25"/>
        <v>0</v>
      </c>
    </row>
    <row r="153" spans="1:8" s="14" customFormat="1" x14ac:dyDescent="0.3">
      <c r="A153" s="6" t="s">
        <v>247</v>
      </c>
      <c r="B153" s="7" t="s">
        <v>248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9">
        <f t="shared" si="25"/>
        <v>0</v>
      </c>
    </row>
    <row r="154" spans="1:8" x14ac:dyDescent="0.3">
      <c r="A154" s="15" t="s">
        <v>249</v>
      </c>
      <c r="B154" s="16" t="s">
        <v>291</v>
      </c>
      <c r="C154" s="17">
        <f>+C129+C133+C140+C146</f>
        <v>0</v>
      </c>
      <c r="D154" s="17">
        <f t="shared" ref="D154:F154" si="26">+D129+D133+D140+D146</f>
        <v>0</v>
      </c>
      <c r="E154" s="17">
        <f t="shared" si="26"/>
        <v>0</v>
      </c>
      <c r="F154" s="17">
        <f t="shared" si="26"/>
        <v>0</v>
      </c>
      <c r="G154" s="17">
        <f>+G129+G133+G140+G146</f>
        <v>0</v>
      </c>
      <c r="H154" s="9">
        <f t="shared" si="25"/>
        <v>0</v>
      </c>
    </row>
    <row r="155" spans="1:8" x14ac:dyDescent="0.3">
      <c r="A155" s="21" t="s">
        <v>250</v>
      </c>
      <c r="B155" s="32" t="s">
        <v>251</v>
      </c>
      <c r="C155" s="23">
        <f>+C128+C154</f>
        <v>213227829</v>
      </c>
      <c r="D155" s="23">
        <f t="shared" ref="D155:F155" si="27">+D128+D154</f>
        <v>219094262</v>
      </c>
      <c r="E155" s="23">
        <f t="shared" si="27"/>
        <v>219739262</v>
      </c>
      <c r="F155" s="23">
        <f t="shared" si="27"/>
        <v>218999398</v>
      </c>
      <c r="G155" s="23">
        <f>+G128+G154</f>
        <v>206907488</v>
      </c>
      <c r="H155" s="9">
        <f t="shared" si="25"/>
        <v>0.94478564731031822</v>
      </c>
    </row>
    <row r="156" spans="1:8" x14ac:dyDescent="0.3">
      <c r="A156" s="33" t="s">
        <v>252</v>
      </c>
      <c r="B156" s="34"/>
      <c r="C156" s="35">
        <v>34</v>
      </c>
      <c r="D156" s="35">
        <v>34</v>
      </c>
      <c r="E156" s="35">
        <v>34</v>
      </c>
      <c r="F156" s="35">
        <v>34</v>
      </c>
      <c r="G156" s="35">
        <v>34</v>
      </c>
      <c r="H156" s="36">
        <f t="shared" ref="H156:H157" si="28">IFERROR(G156/D156,0)</f>
        <v>1</v>
      </c>
    </row>
    <row r="157" spans="1:8" x14ac:dyDescent="0.3">
      <c r="A157" s="33" t="s">
        <v>253</v>
      </c>
      <c r="B157" s="34"/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6">
        <f t="shared" si="28"/>
        <v>0</v>
      </c>
    </row>
    <row r="158" spans="1:8" x14ac:dyDescent="0.3">
      <c r="A158" s="40" t="s">
        <v>254</v>
      </c>
      <c r="B158" s="40"/>
      <c r="C158" s="37">
        <f>C80-C155</f>
        <v>0</v>
      </c>
      <c r="D158" s="37">
        <f>D80-D155</f>
        <v>0</v>
      </c>
      <c r="E158" s="37">
        <f t="shared" ref="E158:F158" si="29">E80-E155</f>
        <v>0</v>
      </c>
      <c r="F158" s="37">
        <f t="shared" si="29"/>
        <v>0</v>
      </c>
      <c r="G158" s="37">
        <f>G80-G155</f>
        <v>12091910</v>
      </c>
      <c r="H158" s="37"/>
    </row>
    <row r="159" spans="1:8" x14ac:dyDescent="0.3">
      <c r="C159" s="1"/>
      <c r="D159" s="1"/>
      <c r="E159" s="1"/>
      <c r="F159" s="1"/>
      <c r="G159" s="1"/>
      <c r="H159" s="1"/>
    </row>
  </sheetData>
  <mergeCells count="6">
    <mergeCell ref="A158:B158"/>
    <mergeCell ref="A1:H1"/>
    <mergeCell ref="A2:H2"/>
    <mergeCell ref="A3:H3"/>
    <mergeCell ref="A6:H6"/>
    <mergeCell ref="A81:H81"/>
  </mergeCells>
  <pageMargins left="0.7" right="0.7" top="0.75" bottom="0.75" header="0.3" footer="0.3"/>
  <pageSetup paperSize="9" scale="84" orientation="landscape" r:id="rId1"/>
  <rowBreaks count="3" manualBreakCount="3">
    <brk id="41" max="16383" man="1"/>
    <brk id="80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Ági</dc:creator>
  <cp:lastModifiedBy>User</cp:lastModifiedBy>
  <cp:lastPrinted>2021-04-29T11:56:41Z</cp:lastPrinted>
  <dcterms:created xsi:type="dcterms:W3CDTF">2021-04-29T11:31:35Z</dcterms:created>
  <dcterms:modified xsi:type="dcterms:W3CDTF">2023-05-25T09:20:55Z</dcterms:modified>
</cp:coreProperties>
</file>