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2"/>
  </bookViews>
  <sheets>
    <sheet name="1.a sz. mellélet" sheetId="1" r:id="rId1"/>
    <sheet name="1.b sz. melléklet" sheetId="2" r:id="rId2"/>
    <sheet name="1c. sz. melléklet" sheetId="3" r:id="rId3"/>
    <sheet name="1.d sz. melléklet" sheetId="4" r:id="rId4"/>
    <sheet name="1.e. sz. melléklet" sheetId="5" r:id="rId5"/>
    <sheet name="2.sz. melléklet" sheetId="6" r:id="rId6"/>
    <sheet name="3. sz. melléklet" sheetId="7" r:id="rId7"/>
    <sheet name="4. sz. melléklet" sheetId="8" r:id="rId8"/>
    <sheet name="5.sz. melléklet" sheetId="9" r:id="rId9"/>
    <sheet name="6.sz. melléklet" sheetId="10" r:id="rId10"/>
    <sheet name="7.sz. melléklet" sheetId="11" r:id="rId11"/>
    <sheet name="8.sz. melléklet" sheetId="12" r:id="rId12"/>
    <sheet name="9.sz. melléklet" sheetId="13" r:id="rId13"/>
    <sheet name="10.sz. melléklet" sheetId="14" r:id="rId14"/>
    <sheet name="11.sz. melléklet" sheetId="15" r:id="rId15"/>
    <sheet name="12.sz. melléklet" sheetId="16" r:id="rId16"/>
    <sheet name="13.sz. melléklet" sheetId="17" r:id="rId17"/>
    <sheet name="14.sz. melléklet" sheetId="18" r:id="rId18"/>
    <sheet name="15.sz. melléklet" sheetId="19" r:id="rId19"/>
    <sheet name="16.sz. melléklet" sheetId="20" r:id="rId20"/>
    <sheet name="17.sz. melléklet" sheetId="21" r:id="rId21"/>
    <sheet name="18.sz. melléklet" sheetId="22" r:id="rId22"/>
    <sheet name="19.sz. melléklet" sheetId="23" r:id="rId23"/>
    <sheet name="20.sz. melléklet" sheetId="24" r:id="rId24"/>
    <sheet name="21.sz. melléklet" sheetId="25" r:id="rId25"/>
    <sheet name="22.sz. melléklet" sheetId="26" r:id="rId26"/>
    <sheet name="23.sz. melléklet" sheetId="27" r:id="rId27"/>
    <sheet name="24.sz. melléklet" sheetId="28" r:id="rId28"/>
    <sheet name="25.sz. melléklet" sheetId="29" r:id="rId29"/>
    <sheet name="  26.sz. melléklet" sheetId="30" r:id="rId30"/>
    <sheet name="27.sz. melléklet" sheetId="31" r:id="rId31"/>
    <sheet name="28.sz. melléklet" sheetId="32" r:id="rId32"/>
    <sheet name="29.sz. melléklet" sheetId="33" r:id="rId33"/>
    <sheet name="30.sz. melléklet" sheetId="34" r:id="rId34"/>
    <sheet name="31.sz. melléklet" sheetId="35" r:id="rId35"/>
    <sheet name="32.sz. melléklet" sheetId="36" r:id="rId36"/>
    <sheet name="Rendező mérleg önk." sheetId="37" r:id="rId37"/>
    <sheet name="Rendező mérleg óvoda" sheetId="38" r:id="rId38"/>
  </sheets>
  <definedNames>
    <definedName name="_xlnm.Print_Titles" localSheetId="29">'  26.sz. melléklet'!$1:$1</definedName>
    <definedName name="_xlnm.Print_Titles" localSheetId="37">'Rendező mérleg óvoda'!$5:$8</definedName>
    <definedName name="_xlnm.Print_Area" localSheetId="29">'  26.sz. melléklet'!$A$1:$G$13</definedName>
    <definedName name="_xlnm.Print_Area" localSheetId="34">'31.sz. melléklet'!$A$1:$F$59</definedName>
    <definedName name="_xlnm.Print_Area" localSheetId="37">'Rendező mérleg óvoda'!$A$1:$F$34</definedName>
    <definedName name="_xlnm.Print_Area" localSheetId="36">'Rendező mérleg önk.'!$A$1:$F$69</definedName>
  </definedNames>
  <calcPr fullCalcOnLoad="1"/>
</workbook>
</file>

<file path=xl/sharedStrings.xml><?xml version="1.0" encoding="utf-8"?>
<sst xmlns="http://schemas.openxmlformats.org/spreadsheetml/2006/main" count="3265" uniqueCount="1116">
  <si>
    <t>Dologi kiadások (=18+21+26+28+30)        (K3)</t>
  </si>
  <si>
    <t xml:space="preserve">Működési kiadások összesen (10+11+31)                                                                    </t>
  </si>
  <si>
    <t>Beruházások (=33+34)        (K6)</t>
  </si>
  <si>
    <t>Kiküldetések, reklám- és propagandakiadások (=27)   (K34)</t>
  </si>
  <si>
    <t>Felújítások     (K7)</t>
  </si>
  <si>
    <t xml:space="preserve">Egyéb felhalmozási célú kiadások      (K8)                                                            </t>
  </si>
  <si>
    <t xml:space="preserve">Felhalmozási kiadások összesen (35+36+37)                                                                                   </t>
  </si>
  <si>
    <t xml:space="preserve">Költségvetési kiadások (32+38)                                                                                                               </t>
  </si>
  <si>
    <t>Balatonakali Napköziotthonos Óvoda 2014. évi bevételei</t>
  </si>
  <si>
    <t>Szolgáltatások ellenértéke   (B402)</t>
  </si>
  <si>
    <t>Közvetített szolgáltatások ellenértéke     (B403)</t>
  </si>
  <si>
    <t>Ellátási díjak    (B405)</t>
  </si>
  <si>
    <t>Kamatbevételek    (B408)</t>
  </si>
  <si>
    <t>Működési bevételek (=01+…+04)        (B4)</t>
  </si>
  <si>
    <t>Előző év költségvetési maradványának igénybevétele        (B8131)</t>
  </si>
  <si>
    <t>Központi, irányító szervi támogatás        (B816)</t>
  </si>
  <si>
    <t>Finanszírozási bevételek (=07+08)        (B8)</t>
  </si>
  <si>
    <t xml:space="preserve">Balatonakali Napköziotthonos Óvoda 2014. évi egyszerűsített mérlege 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</si>
  <si>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</si>
  <si>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</si>
  <si>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</si>
  <si>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</si>
  <si>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</si>
  <si>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</si>
  <si>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</si>
  <si>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</si>
  <si>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</si>
  <si>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</si>
  <si>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</si>
  <si>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</si>
  <si>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</si>
  <si>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</si>
  <si>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</si>
  <si>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</si>
  <si>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</si>
  <si>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G)        Vállalkozási tevékenység felhasználható maradványa (=B-F)</t>
  </si>
  <si>
    <t xml:space="preserve">F)        Vállalkozási tevékenységet terhelő befizetési kötelezettség </t>
  </si>
  <si>
    <t>Módosítások</t>
  </si>
  <si>
    <t>FORRÁSOK</t>
  </si>
  <si>
    <t>Tárgy évi költségvetési beszámoló záró adatai</t>
  </si>
  <si>
    <t>Balatonakali Napköziotthonos Óvoda 2014. évi eredménykimutatása</t>
  </si>
  <si>
    <t xml:space="preserve">A) TEVÉKENYSÉGEK EREDMÉNYE (=I±II+III-IV-V-VI-VII) </t>
  </si>
  <si>
    <t>Zárólétszám (fő)</t>
  </si>
  <si>
    <t>Munkajogi zárólétszám (fő)</t>
  </si>
  <si>
    <t>A vagyon tételes bemutatása - terjedelmi okok miatt - nem része a mellékletnek.</t>
  </si>
  <si>
    <t>Működési bevételek</t>
  </si>
  <si>
    <t>Nyitó adatok bekerülési érték</t>
  </si>
  <si>
    <t>Nyitó adatok elszámolt értékvesztés nyitó értéke</t>
  </si>
  <si>
    <t>Tárgyévben elszámolt értékvesztés</t>
  </si>
  <si>
    <t>Tárgyévben visszaírt/kivezetett értékvesztés</t>
  </si>
  <si>
    <t>Záró adatok bekerülési érték</t>
  </si>
  <si>
    <t>Záró adatok értékvesztés záró értéke</t>
  </si>
  <si>
    <t>Immateriális javakra adott előlegek</t>
  </si>
  <si>
    <t>Beruházásra adott előlegek</t>
  </si>
  <si>
    <t>Tartós részesedések</t>
  </si>
  <si>
    <t>Tartós hitelviszonyt megtestesítő értékpapírok</t>
  </si>
  <si>
    <t>Hosszú lejáratú betétek</t>
  </si>
  <si>
    <t>Készletek</t>
  </si>
  <si>
    <t>Forgatási célú hitelviszonyt megtestesítő értékpapírok</t>
  </si>
  <si>
    <t>Állomány a tárgyév elején</t>
  </si>
  <si>
    <t>Folyó évi előírás (+)</t>
  </si>
  <si>
    <t>Pénzforgalom nélküli tranzakciók (+-)</t>
  </si>
  <si>
    <t>Állomány az előző év(ek)ről</t>
  </si>
  <si>
    <t>Személyi juttatások</t>
  </si>
  <si>
    <t>Dologi kiadások</t>
  </si>
  <si>
    <t>Ellátottak pénzbeli juttatásai</t>
  </si>
  <si>
    <t>Összeg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</si>
  <si>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</si>
  <si>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</si>
  <si>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</si>
  <si>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</si>
  <si>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</si>
  <si>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 (01+02+03+04)</t>
  </si>
  <si>
    <t>Pénzkészlet tárgyidőszak végén</t>
  </si>
  <si>
    <t>A központi költségvetésből támogatásként rendelkezésre bocsátott összeg</t>
  </si>
  <si>
    <t>Lakossági víz- és csatornaszolgáltatás támogatása</t>
  </si>
  <si>
    <t>Könyvtári és közművelődési érdekeltségnövelő támogatás, muzeális intézmények szakmai támogatása</t>
  </si>
  <si>
    <t>Üdülőhelyi feladatok támogatása</t>
  </si>
  <si>
    <t>Lakott külterülettel kapcsolatos feladatok támogatása</t>
  </si>
  <si>
    <t>A helyi önkormányzatok szociális célú tűzifavásárláshoz kapcsolódó kiegészítő támogatása</t>
  </si>
  <si>
    <t>Költségvetési engedélyezett létszámkeret (álláshely) fő</t>
  </si>
  <si>
    <t>Átlagos statisztika állományi létszám</t>
  </si>
  <si>
    <t>Immateriális javak</t>
  </si>
  <si>
    <t>Ingatlanok és kapcsolódó vagyoni értékű jogok</t>
  </si>
  <si>
    <t>Terv szerinti értékcsökkenés nyitó állománya</t>
  </si>
  <si>
    <t>Terven felüli értékcsökkenés nyitó állománya</t>
  </si>
  <si>
    <t>Teljesen (0-ig) leírt eszközök bruttó értéke</t>
  </si>
  <si>
    <t>Egyes jövedelempótló támogatások kiegészítése</t>
  </si>
  <si>
    <t>Építményadó</t>
  </si>
  <si>
    <t>Telekadó</t>
  </si>
  <si>
    <t>Összesen</t>
  </si>
  <si>
    <t>19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</si>
  <si>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</si>
  <si>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</si>
  <si>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</si>
  <si>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</si>
  <si>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</si>
  <si>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</si>
  <si>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</si>
  <si>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</si>
  <si>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</si>
  <si>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</si>
  <si>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</si>
  <si>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16</t>
  </si>
  <si>
    <t>21</t>
  </si>
  <si>
    <t>22</t>
  </si>
  <si>
    <t>23</t>
  </si>
  <si>
    <t>24</t>
  </si>
  <si>
    <t>29</t>
  </si>
  <si>
    <t>33</t>
  </si>
  <si>
    <t>Központosított előirányzatok és egyéb kötött felhasználású támogatások elszámolása</t>
  </si>
  <si>
    <t>34</t>
  </si>
  <si>
    <t>36</t>
  </si>
  <si>
    <t>38</t>
  </si>
  <si>
    <t>47</t>
  </si>
  <si>
    <t>49</t>
  </si>
  <si>
    <t>51</t>
  </si>
  <si>
    <t>A személyi juttatások és a foglalkoztatottak, választott tisztségviselők összetétele</t>
  </si>
  <si>
    <t>Balatonakali Önkormányzat 2014. évi egyéb működési célú támogatások</t>
  </si>
  <si>
    <t>Veszprém Megyei Rendőr-főkapitányság</t>
  </si>
  <si>
    <t>Háziorvosi ügyeleti ellátás</t>
  </si>
  <si>
    <t>Jelzőrendszeres házi segítségnyújtás</t>
  </si>
  <si>
    <t>Működési célú visszatérítendő támogatások, kölcsönök nyújtása államháztartáson kívülre  - háztartások</t>
  </si>
  <si>
    <t>Balatoni Fejlesztési Tanács</t>
  </si>
  <si>
    <t>Balatonakali Sportegyesület</t>
  </si>
  <si>
    <t>Borút Egyesület Akali</t>
  </si>
  <si>
    <t>Balatoni Integrációs Kht. Siófok</t>
  </si>
  <si>
    <t>Balatonvin Borlovagrend Egyesüle</t>
  </si>
  <si>
    <t>Veszprém Megyei Mentőszervezet "04 Alapítvány"</t>
  </si>
  <si>
    <t>Iskolai Alapítványok támogatása</t>
  </si>
  <si>
    <t>Balatonakali Önkormányzat 2014. évi egyéb felhalmozási célú támogatások</t>
  </si>
  <si>
    <t>Balatonakali Önkormányzat 2014. évi közvetett támogatásai</t>
  </si>
  <si>
    <t>Önkormányzat adósságot keletkező ügyleteiből, kezességvállalásból</t>
  </si>
  <si>
    <t>Sor-  sz.</t>
  </si>
  <si>
    <t>2014. évi eredeti előirányzat</t>
  </si>
  <si>
    <t>2014. évi módosított előirányzat</t>
  </si>
  <si>
    <t xml:space="preserve">2014. évi módosított előirányzat </t>
  </si>
  <si>
    <t>Költségtérítés-ek</t>
  </si>
  <si>
    <t>Választott tisztségvise-lők juttatásai</t>
  </si>
  <si>
    <t>Készenléti, ügyeleti, helyettesítési díj, túlóra, túlszolgálat</t>
  </si>
  <si>
    <t xml:space="preserve"> - ebből: beruházásokra adott előlegek </t>
  </si>
  <si>
    <t xml:space="preserve"> - ebből: foglalkoztatottaknak adott előlegek </t>
  </si>
  <si>
    <t xml:space="preserve"> - ebből: egyéb adott előlegek </t>
  </si>
  <si>
    <t xml:space="preserve">D/III/1 Adott előlegek </t>
  </si>
  <si>
    <t>D/III Követelés jellegű sajátos elszámolások (=14)</t>
  </si>
  <si>
    <t>D/ KÖVETELÉSEK  (=09+13+18)</t>
  </si>
  <si>
    <t>Sor-   sz</t>
  </si>
  <si>
    <t>2014. évi előirányzat</t>
  </si>
  <si>
    <t>BEVÉTELEK</t>
  </si>
  <si>
    <t>Közhatalmi bevételek</t>
  </si>
  <si>
    <t>Vagyoni típusú adók</t>
  </si>
  <si>
    <t>Termékek és szolgáltatások adói</t>
  </si>
  <si>
    <t>Egyéb közhatalmi bevételek</t>
  </si>
  <si>
    <t>Önkormányzatok működési támogatásai</t>
  </si>
  <si>
    <t>Önkormányzatok felhalmozási támogatásai</t>
  </si>
  <si>
    <t>Felhalmozási és tőke jellegű bevételek</t>
  </si>
  <si>
    <t>Támogatásértékű átvett pénzeszközök</t>
  </si>
  <si>
    <t>Működési támogatásértékű átvett pénzeszköz</t>
  </si>
  <si>
    <t>Felhalmozási célú támogatásértékű átvett pénzeszköz</t>
  </si>
  <si>
    <t xml:space="preserve">Véglegesen átvett pénzeszköz </t>
  </si>
  <si>
    <t>Működési célú átvett pénzeszköz</t>
  </si>
  <si>
    <t>Felhalmozási célú átvett pénzeszköz</t>
  </si>
  <si>
    <t>Támogatási kölcsönök visszatérülése</t>
  </si>
  <si>
    <t>Költségvetési bevételek</t>
  </si>
  <si>
    <t>Költségvetési hiány belső finanszírozása</t>
  </si>
  <si>
    <t>Államháztartáson belüli megelőlegezések</t>
  </si>
  <si>
    <t>KIADÁSOK</t>
  </si>
  <si>
    <t>Működési kiadások</t>
  </si>
  <si>
    <t>Tartalékok</t>
  </si>
  <si>
    <t>Általános tartalék</t>
  </si>
  <si>
    <t>Költségvetési kiadások</t>
  </si>
  <si>
    <t>Finanszírozási kiadások</t>
  </si>
  <si>
    <t>Személyi jellegű kiadások</t>
  </si>
  <si>
    <t>Munkaadót terhelő járulékok</t>
  </si>
  <si>
    <t>Önkormányzatok által folyósított ellátások</t>
  </si>
  <si>
    <t>Önkormányzatok működési támogatása</t>
  </si>
  <si>
    <t>Elvonások és befizetések kiadásai</t>
  </si>
  <si>
    <t>Támogatás értékű kiadások</t>
  </si>
  <si>
    <t>Visszatérítendő támogatások, kölcsönök</t>
  </si>
  <si>
    <t>Átvett pénzeszközök</t>
  </si>
  <si>
    <t>Működési célú pénzeszköz átadások</t>
  </si>
  <si>
    <t xml:space="preserve">  9.1. Általános tartalék</t>
  </si>
  <si>
    <t>Összes költségvetési működési bevétel</t>
  </si>
  <si>
    <t>Összes működési bevétel</t>
  </si>
  <si>
    <t>Összes működési kiadás</t>
  </si>
  <si>
    <t>Felhamozási célú átvett pénzeszközök</t>
  </si>
  <si>
    <t>Felhalmozási célú támogatás értékű bevételek</t>
  </si>
  <si>
    <t>Felhalmozási célú támogatások</t>
  </si>
  <si>
    <t>Önkormányzatok felhalmozási támogatása</t>
  </si>
  <si>
    <t>Egyéb felhalmozási célú támogatások</t>
  </si>
  <si>
    <t>Összes költségvetési felhalmozási bevétel</t>
  </si>
  <si>
    <t>Összes felhalmozási bevétel</t>
  </si>
  <si>
    <t>Összes felhalmozási kiadás</t>
  </si>
  <si>
    <t>Bevétel mindösszesen:</t>
  </si>
  <si>
    <t>Kiadás mindösszesen:</t>
  </si>
  <si>
    <t>27</t>
  </si>
  <si>
    <t>30</t>
  </si>
  <si>
    <t>32</t>
  </si>
  <si>
    <t>39</t>
  </si>
  <si>
    <t>44</t>
  </si>
  <si>
    <t>46</t>
  </si>
  <si>
    <t>Megnevezés</t>
  </si>
  <si>
    <t>ESZKÖZÖK</t>
  </si>
  <si>
    <t>11</t>
  </si>
  <si>
    <t>13</t>
  </si>
  <si>
    <t>14</t>
  </si>
  <si>
    <t>15</t>
  </si>
  <si>
    <t>17</t>
  </si>
  <si>
    <t>18</t>
  </si>
  <si>
    <t>20</t>
  </si>
  <si>
    <t>25</t>
  </si>
  <si>
    <t>26</t>
  </si>
  <si>
    <t>28</t>
  </si>
  <si>
    <t>31</t>
  </si>
  <si>
    <t>35</t>
  </si>
  <si>
    <t>37</t>
  </si>
  <si>
    <t>40</t>
  </si>
  <si>
    <t>41</t>
  </si>
  <si>
    <t>42</t>
  </si>
  <si>
    <t>43</t>
  </si>
  <si>
    <t>45</t>
  </si>
  <si>
    <t>48</t>
  </si>
  <si>
    <t>50</t>
  </si>
  <si>
    <t>52</t>
  </si>
  <si>
    <t>Eredeti előirányzat</t>
  </si>
  <si>
    <t>Módosított előirányzat</t>
  </si>
  <si>
    <t>Teljesítés</t>
  </si>
  <si>
    <t>ezer Ft-ban</t>
  </si>
  <si>
    <t>Előző évi költségvetési beszámoló záró adatai</t>
  </si>
  <si>
    <t>Teljesítés %</t>
  </si>
  <si>
    <t>Sor-szám</t>
  </si>
  <si>
    <t>Bevételek összesen</t>
  </si>
  <si>
    <t xml:space="preserve">Kiadások összesen                                                                                                       </t>
  </si>
  <si>
    <t>Felhalmozási kiadások</t>
  </si>
  <si>
    <t>1.</t>
  </si>
  <si>
    <t>PM Hivatal - tető</t>
  </si>
  <si>
    <t>2.</t>
  </si>
  <si>
    <t>Strandi átemelő felújítása</t>
  </si>
  <si>
    <t>3.</t>
  </si>
  <si>
    <t>Kossuth utca - főtér</t>
  </si>
  <si>
    <t>4.</t>
  </si>
  <si>
    <t>Közvilágítás</t>
  </si>
  <si>
    <t>Közösségi többfunkciós tér</t>
  </si>
  <si>
    <t>Egyéb felhalmozási célú kiadások</t>
  </si>
  <si>
    <t>Meglévő tartós rész. kapcs. tőkeemelés</t>
  </si>
  <si>
    <t>Felhalmozási célú pénzeszköz átadás</t>
  </si>
  <si>
    <t>Települési önkormányzatok nyilvános könyvtári és közművelődési feladatainak támogatása</t>
  </si>
  <si>
    <t>A költségvetési szerveknél foglalkoztatottak 2014. évi kompenzációja (1090/2014 (II. 28.) Korm. hat.)</t>
  </si>
  <si>
    <t>A helyi önkormányzatok szociális célú tüzelőanyag vásárláshoz kapcsolódó kiegészítő támogatása  (1516/2014.(IX. 16.) Korm. hat.)</t>
  </si>
  <si>
    <t>„Itthon vagy – Magyarország szeretlek” programsorozat (1494/2014 (IX. 4.) Korm. hat.)</t>
  </si>
  <si>
    <t>A 2013. évről áthúzódó bérkompenzáció támogatása</t>
  </si>
  <si>
    <t>Az önkormányzat, társulás által az adott célra ténylegesen felhasznált összeg (2014-ben)</t>
  </si>
  <si>
    <t>Az önkormányzat, társulás által  fel nem használt, de a következő (2015) évben jogszerűen felhasználható összeg</t>
  </si>
  <si>
    <t>Az önkormányzat  által a 2013. évben fel nem használt, de 2014. évben jogszerűen felhasználható összeg (2014. évi)</t>
  </si>
  <si>
    <t>Ebből 2014. évben az előirt határidőig ténylegesen felhasznált</t>
  </si>
  <si>
    <t xml:space="preserve"> Az előző évi (2013.) kötelezettségvállalással terhelt központosított előirányzatok és egyéb kötött felhasználású támogatások maradványainak elszámolása</t>
  </si>
  <si>
    <t>Gépek, berendezések, felszerelések, járművek</t>
  </si>
  <si>
    <t>Beruházások és felújítások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</si>
  <si>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</si>
  <si>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</si>
  <si>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</si>
  <si>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</si>
  <si>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Térítésmentes átvétel</t>
  </si>
  <si>
    <t>Alapításkori átvétel, vagyonkezelésbe vétel miatti átvétel, vagyonkezelői jog visszavétele</t>
  </si>
  <si>
    <t>Egyéb növekedés</t>
  </si>
  <si>
    <t>Összes növekedés  (=02+…+07)</t>
  </si>
  <si>
    <t>Értékesítés</t>
  </si>
  <si>
    <t>Hiány, selejtezés, megsemmisülés</t>
  </si>
  <si>
    <t>Térítésmentes átadás</t>
  </si>
  <si>
    <t>Költségvetési szerv, társulás alapításkori átadás, vagyonkezelésbe adás miatti átadás, vagyonkezelői jog visszaadása</t>
  </si>
  <si>
    <t>Egyéb csökkenés</t>
  </si>
  <si>
    <t>Összes csökkenés (=09+…+13)</t>
  </si>
  <si>
    <t>Bruttó érték összesen (=01+08-14)</t>
  </si>
  <si>
    <t>Terv szerinti értékcsökkenés növekedése</t>
  </si>
  <si>
    <t>Terv szerinti értékcsökkenés csökkenése</t>
  </si>
  <si>
    <t>Terv szerinti értékcsökkenés záró állománya  (=16+17-18)</t>
  </si>
  <si>
    <t>Terven felüli értékcsökkenés növekedés</t>
  </si>
  <si>
    <t>Terven felüli értékcsökkenés visszaírás, kivezetés</t>
  </si>
  <si>
    <t>Terven felüli értékcsökkenés záró állománya (=20+21-22)</t>
  </si>
  <si>
    <t>Értékcsökkenés összesen (=19+23)</t>
  </si>
  <si>
    <t>Eszközök nettó értéke (=15-24)</t>
  </si>
  <si>
    <t xml:space="preserve">Balatonakali Önkormányzat immateriális javak és tárgyi eszközök állományának alakulása 2014. évben </t>
  </si>
  <si>
    <t>Készletekre adott előlegek, foglalkoztatottaknak adott előlegek, egyéb adott előlegek</t>
  </si>
  <si>
    <t>Kincstáron kívüli forintszámlák</t>
  </si>
  <si>
    <t>Kincstáron kívül devizában vezetett fizetési számlák</t>
  </si>
  <si>
    <t>Belföldi idegen pénzeszközök</t>
  </si>
  <si>
    <t>Nemzetközi támogatási programok idegen pénzeszközei</t>
  </si>
  <si>
    <t>Követelések</t>
  </si>
  <si>
    <t>Nem tartós részesedések</t>
  </si>
  <si>
    <t>Összesen (=01+…+14)</t>
  </si>
  <si>
    <t>Balatonakali Önkormányzat eszközök értékvesztésének alakulása 2014. évben</t>
  </si>
  <si>
    <t>Balatonakali Önkormányzat kötelezettségek állományának alakulása 2014. évben</t>
  </si>
  <si>
    <t>Balatonakali Önkormányzat követelések állományának alakulása 2014. évben</t>
  </si>
  <si>
    <t>013320 Köztemető-fenntartás és -működtetés</t>
  </si>
  <si>
    <t>013390 Egyéb kiegészítő szolgáltatások</t>
  </si>
  <si>
    <t>018030 Támogatási célú finanszírozási műveletek</t>
  </si>
  <si>
    <t>031060 Bűnmegelőzés</t>
  </si>
  <si>
    <t>032020 Tűz- és katasztrófavédelmi tevékenységek</t>
  </si>
  <si>
    <t>041140 Területfejlesztés igazgatása</t>
  </si>
  <si>
    <t>041232 Start-munka program - Téli közfoglalkoztatás</t>
  </si>
  <si>
    <t>041233 Hosszabb időtartamú közfoglalkoztatás</t>
  </si>
  <si>
    <t>045160 Közutak, hidak, alagutak üzemeltetése, fenntartása</t>
  </si>
  <si>
    <t>047320 Turizmusfejlesztési támogatások és tevékenységek</t>
  </si>
  <si>
    <t>052020 Szennyvíz gyűjtése, tisztítása, elhelyezése</t>
  </si>
  <si>
    <t>064010 Közvilágítás</t>
  </si>
  <si>
    <t>066010 Zöldterület-kezelés</t>
  </si>
  <si>
    <t>072111 Háziorvosi alapellátás</t>
  </si>
  <si>
    <t>072112 Háziorvosi ügyeleti ellátás</t>
  </si>
  <si>
    <t>072311 Fogorvosi alapellátás</t>
  </si>
  <si>
    <t>072450 Fizikoterápiás szolgáltatás</t>
  </si>
  <si>
    <t>081061 Szabadidős park, fürdő és strandszolgáltatás</t>
  </si>
  <si>
    <t>081071 Üdülői szálláshely-szolgáltatás és étkeztetés</t>
  </si>
  <si>
    <t>082044 Könyvtári szolgáltatások</t>
  </si>
  <si>
    <t>082094 Közművelődés - kulturális alapú gazdaságfejlesztés</t>
  </si>
  <si>
    <t>083030 Egyéb kiadói tevékenység</t>
  </si>
  <si>
    <t>084031 Civil szervezetek működési támogatása</t>
  </si>
  <si>
    <t>086030 Nemzetközi kulturális együttműködés</t>
  </si>
  <si>
    <t>096010 Óvodai intézményi étkeztetés</t>
  </si>
  <si>
    <t>103010 Elhunyt személyek hátramaradottainak pénzbeli ellátásai</t>
  </si>
  <si>
    <t>104042 Gyermekjóléti szolgáltatások</t>
  </si>
  <si>
    <t>105010 Munkanélküli aktív korúak ellátásai</t>
  </si>
  <si>
    <t>106020 Lakásfenntartással, lakhatással összefüggő ellátások</t>
  </si>
  <si>
    <t>107060 Egyéb szociális pénzbeli és természetbeni ellátások, támogatások</t>
  </si>
  <si>
    <t xml:space="preserve">Elvonások és befizetések </t>
  </si>
  <si>
    <t>Egyéb működési célú támogatások államháztartáson belülre</t>
  </si>
  <si>
    <t xml:space="preserve">Működési célú visszatérítendő támogatások, kölcsönök nyújtása államháztartáson kívülre </t>
  </si>
  <si>
    <t>Egyéb működési célú támogatások államháztartáson kívülre</t>
  </si>
  <si>
    <t>Beruházások</t>
  </si>
  <si>
    <t>Felújítások</t>
  </si>
  <si>
    <t xml:space="preserve">Felhalmozási célú visszatérítendő támogatások, kölcsönök nyújtása államháztartáson kívülre </t>
  </si>
  <si>
    <t xml:space="preserve">Egyéb felhalmozási célú támogatások államháztartáson kívülre </t>
  </si>
  <si>
    <t xml:space="preserve">Egyéb felhalmozási célú kiadások </t>
  </si>
  <si>
    <t>Működési kiadások összesen(=01+…+08)</t>
  </si>
  <si>
    <t>Felhalmozási kiadások összesen(=10+…+14)</t>
  </si>
  <si>
    <t>Költségvetési kiadások (=09+15)</t>
  </si>
  <si>
    <t xml:space="preserve">Központi, irányító szervi támogatások folyósítása        </t>
  </si>
  <si>
    <t>Finanszírozási kiadások (=17)</t>
  </si>
  <si>
    <t>Kiadások összesen (=16+18)</t>
  </si>
  <si>
    <t xml:space="preserve">Kapacitásmutató 1. </t>
  </si>
  <si>
    <t>Feladatmutató</t>
  </si>
  <si>
    <t xml:space="preserve">Teljesítménymutató </t>
  </si>
  <si>
    <t>011130 Önkormányzatok és önk. hivatalok jogalkotó és ált. igazgatási tev-e</t>
  </si>
  <si>
    <t>016080 Kiemelt állami és önk. rendezvények</t>
  </si>
  <si>
    <t>051030 Nem veszélyes hulladék vegyes begyűjtése, szállítása</t>
  </si>
  <si>
    <t>Balatonakali Önkormányzat 2014. évi kiadásai kormányzati funkciónként - kötelező feladatok</t>
  </si>
  <si>
    <t>018010 Önkormányzatok elszámo-lásai a központi köl-tségvetéssel</t>
  </si>
  <si>
    <t>013350 Az önk-i vagyon-nal való gazdál-kodással kap-csolatos felada-tok</t>
  </si>
  <si>
    <t>081045 Szabadidő-sport- tevékenység és támogatása</t>
  </si>
  <si>
    <t>107052 Házi segítség-nyújtás</t>
  </si>
  <si>
    <t>086030 Nemzetközi kulturális együttmű-ködés</t>
  </si>
  <si>
    <t xml:space="preserve">Önkormányzatok működési támogatásai </t>
  </si>
  <si>
    <t xml:space="preserve">Egyéb működési célú támogatások bevételei államháztartáson belülről </t>
  </si>
  <si>
    <t>Működési célú támogatások államháztartáson belülről</t>
  </si>
  <si>
    <t>Felhalmozási célú önkormányzati támogatások</t>
  </si>
  <si>
    <t>Egyéb felhalmozási célú támogatások bevételei államháztartáson belülről</t>
  </si>
  <si>
    <t xml:space="preserve">Felhalmozási célú támogatások államháztartáson belülről </t>
  </si>
  <si>
    <t>Vagyoni tipusú adók</t>
  </si>
  <si>
    <t xml:space="preserve">Termékek és szolgáltatások adói </t>
  </si>
  <si>
    <t xml:space="preserve">Egyéb közhatalmi bevételek </t>
  </si>
  <si>
    <t>Közhatalmi bevételek (=07+08+09)</t>
  </si>
  <si>
    <t xml:space="preserve">Készletértékesítés ellenértéke </t>
  </si>
  <si>
    <t xml:space="preserve">Szolgáltatások ellenértéke </t>
  </si>
  <si>
    <t xml:space="preserve">Közvetített szolgáltatások ellenértéke </t>
  </si>
  <si>
    <t>Tulajdonosi bevételek</t>
  </si>
  <si>
    <t xml:space="preserve">Kiszámlázott általános forgalmi adó </t>
  </si>
  <si>
    <t xml:space="preserve">Általános forgalmi adó visszatérítése  </t>
  </si>
  <si>
    <t>Kamatbevételek</t>
  </si>
  <si>
    <t>Egyéb működési bevételek</t>
  </si>
  <si>
    <t>Működési bevételek (=11+…+18)</t>
  </si>
  <si>
    <t>Ingatlanok értékesítése</t>
  </si>
  <si>
    <t xml:space="preserve">Felhalmozási bevételek (=20)      </t>
  </si>
  <si>
    <t xml:space="preserve">Működési célú visszatérítendő támogatások, kölcsönök visszatérülése államháztartáson kívülről </t>
  </si>
  <si>
    <t>Egyéb működési célú átvett pénzeszközök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</si>
  <si>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</si>
  <si>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</si>
  <si>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Működési célú átvett pénzeszközök (=22+23)</t>
  </si>
  <si>
    <t>Felhalmozási célú átvett pénzeszközök (=25+26)</t>
  </si>
  <si>
    <t>Költségvetési bevételek (19+21+24+27)</t>
  </si>
  <si>
    <t xml:space="preserve">Előző év költségvetési maradványának igénybevétele </t>
  </si>
  <si>
    <t xml:space="preserve">Államháztartáson belüli megelőlegezések </t>
  </si>
  <si>
    <t>Finanszírozási bevételek (=29+30)</t>
  </si>
  <si>
    <t>Bevételek összesen (=28+31)</t>
  </si>
  <si>
    <t>016080 Kiemelt állami és önkormány-zati rendezvények</t>
  </si>
  <si>
    <t>018010 Önk-ok elszámolá-sai a központi költségvetés-sel</t>
  </si>
  <si>
    <t>013350 Az önk. vagyon-nal való gazdálkodással kapcsolatos feladatok</t>
  </si>
  <si>
    <t>5520011 Üdülői szálláshely-szolgáltatás</t>
  </si>
  <si>
    <t xml:space="preserve">5629121 Óvodai intézményi étkeztetés </t>
  </si>
  <si>
    <t xml:space="preserve">5814001 Folyóirat, időszaki kiadvány kiadása </t>
  </si>
  <si>
    <t xml:space="preserve">6800021 Nem lakóingatlan bérbeadása, üzemeltetése </t>
  </si>
  <si>
    <t xml:space="preserve">8130001 Zöldterület-kezelés </t>
  </si>
  <si>
    <t>8623011 Fogorvosi alapellátás</t>
  </si>
  <si>
    <t xml:space="preserve">8892011 Gyermekjóléti szolgáltatás </t>
  </si>
  <si>
    <t>9329111 Szabadidős park, fürdő és strandszolgáltatás</t>
  </si>
  <si>
    <t xml:space="preserve">9603021 Köztemető-fenntartás és -működtetés </t>
  </si>
  <si>
    <t xml:space="preserve">9990001 Szakfeladatra el nem számolt tételek 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</si>
  <si>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</si>
  <si>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</si>
  <si>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</si>
  <si>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</si>
  <si>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</si>
  <si>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</si>
  <si>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Közvetlenül a 7. számlaosztályban elszámolt költségek (=01+…+06)</t>
  </si>
  <si>
    <t xml:space="preserve">Központi irányítás költségei </t>
  </si>
  <si>
    <t>Egyéb általános költségek</t>
  </si>
  <si>
    <t>Közvetlen önköltség (=07+10)</t>
  </si>
  <si>
    <t>A szakfeladatra jellemző feladatmutató értékének záróállománya</t>
  </si>
  <si>
    <t>A szakfeladatra jellemző teljesítménymutató értékének záróállománya</t>
  </si>
  <si>
    <t>A feladatmutató egy egységére jutó közvetlen önköltség (=11/12)</t>
  </si>
  <si>
    <t>A teljesítménymutató egy egységére jutó közvetlen költség (=11/13)</t>
  </si>
  <si>
    <t>Eszközök és szolgáltatások értékesítése nettó eredményszemléletű bevételei</t>
  </si>
  <si>
    <t>Egyéb működési célú támogatások eredményszemléletű bevételei</t>
  </si>
  <si>
    <t>Felhalmozási célú támogatások eredményszemléletű bevételei</t>
  </si>
  <si>
    <t>Szakfeladatokra elszámolt eredményszemléletű bevételek (=16+17+18)</t>
  </si>
  <si>
    <t>Megtérült önköltség (=11-19)</t>
  </si>
  <si>
    <t>A feladatmutató egy egységére jutó megtérült önköltség (=20/12)</t>
  </si>
  <si>
    <t>A teljesítménymutató egy egységére jutó megtérült önköltség (=20/13)</t>
  </si>
  <si>
    <t>Szakfeladatonkénti kimutatás a költségekről és a megtérült költségekről</t>
  </si>
  <si>
    <t>70</t>
  </si>
  <si>
    <t>71</t>
  </si>
  <si>
    <t>72</t>
  </si>
  <si>
    <t>Központi, irányító szervi támogatások folyósítás (K915)</t>
  </si>
  <si>
    <t>Finanszírozási kiadások (=70) (K9)</t>
  </si>
  <si>
    <t>Kiadások összesen (=69+71)</t>
  </si>
  <si>
    <t>Törvény szerinti illetmények, munkabérek</t>
  </si>
  <si>
    <t>Normatív jutalmak, céljuttatás, projekt-prémium</t>
  </si>
  <si>
    <t>Végkielégítés, jubileumi jutalom</t>
  </si>
  <si>
    <t>Béren kívüli juttatások</t>
  </si>
  <si>
    <t>Támogatások</t>
  </si>
  <si>
    <t>"E"-"J"  fizetési  osztály  összesen</t>
  </si>
  <si>
    <t>KÖZALKALMAZOTTAK ÖSSZESEN:</t>
  </si>
  <si>
    <t>vezető, igazgató, elnök, igazgató-helyettes, elnök-helyettes, hivatalvezető, hivatalvezető-helyettes, a költségvetési szerveknél foglalkoztatott egyéb munkavállaló (vezető)</t>
  </si>
  <si>
    <t>felsőfokú végzettségű, a költségvetési szerveknél foglalkoztatott egyéb munkavállaló  (nem vezető)</t>
  </si>
  <si>
    <t xml:space="preserve">Balatonakali Önkormányzat 2014. évi pénzforgalom egyeztetése </t>
  </si>
  <si>
    <t>Balatonakali Önkormányzat 2014. évi felhalmozási kiadásai feladatonként/célonként</t>
  </si>
  <si>
    <t>Feladat megnevezése</t>
  </si>
  <si>
    <t>Horgásztanya felújítás</t>
  </si>
  <si>
    <t>Művelődési Ház korszerűsítése, Szabadtéri közösségi színtér és technikai épület felújítása</t>
  </si>
  <si>
    <t>Pénztárgép strand</t>
  </si>
  <si>
    <t>Lépcső strand</t>
  </si>
  <si>
    <t>Kültéri zuhanyzó</t>
  </si>
  <si>
    <t>Gyümölcsöző</t>
  </si>
  <si>
    <t>Településszerkezeti terv</t>
  </si>
  <si>
    <t>2 db kombi kazán</t>
  </si>
  <si>
    <t>Csapadékelvezetés tanulmányterv</t>
  </si>
  <si>
    <t>2 db asztali számítógép</t>
  </si>
  <si>
    <t>notebook</t>
  </si>
  <si>
    <t>számítógép programok</t>
  </si>
  <si>
    <t>Komplex vár mászóka óvoda</t>
  </si>
  <si>
    <t>Strandi sétány felújítása</t>
  </si>
  <si>
    <t>Volkswagen Transporter</t>
  </si>
  <si>
    <t>2 db hűtő appartman</t>
  </si>
  <si>
    <t>Gyümölcsöző berendezés</t>
  </si>
  <si>
    <t>Kemence</t>
  </si>
  <si>
    <t>Dörgicsei úti járda</t>
  </si>
  <si>
    <t>2/3 hrsz. út</t>
  </si>
  <si>
    <t>Telefon Panasonic</t>
  </si>
  <si>
    <t>599/109; 599/94; 599/103 hrsz területek</t>
  </si>
  <si>
    <t>Művelődési Ház korszerűsítése, Szabadtéri közösségi színtér és technikai épület felújítása - tárgyi eszközök</t>
  </si>
  <si>
    <t>Öltözői berendezés (érdekeltségnövelő támogatás)</t>
  </si>
  <si>
    <t>Hármas nyújtó (érdekeltségnövelő támogatás)</t>
  </si>
  <si>
    <t>Toschiba notebook (érdekeltségnövelő támogatás)</t>
  </si>
  <si>
    <t>822/1 hrsz út</t>
  </si>
  <si>
    <t>Gyöngyvirág-Hóvirág u. szegély</t>
  </si>
  <si>
    <t>Árok, áteresz</t>
  </si>
  <si>
    <t>Honda motoros szivattyú</t>
  </si>
  <si>
    <t>Kézi seprőgép</t>
  </si>
  <si>
    <t>Kamera (óvoda)</t>
  </si>
  <si>
    <t>Samsung monitor</t>
  </si>
  <si>
    <t>Csapadékvíz elvezetési árok vízjogi engedélyeztetési terv</t>
  </si>
  <si>
    <t>Vízkár elhárítási terv</t>
  </si>
  <si>
    <t>Kültéri sakk</t>
  </si>
  <si>
    <t>Összecsukható asztal 7 db</t>
  </si>
  <si>
    <t>Kisteher autó</t>
  </si>
  <si>
    <t>Felhamozási céltartalék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</si>
  <si>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</si>
  <si>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</si>
  <si>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</si>
  <si>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EGYÉB BÉRRENDSZER ÖSSZESEN:</t>
  </si>
  <si>
    <t>VÁLASZTOTT TISZTSÉGVISELŐK ÖSSZESEN:</t>
  </si>
  <si>
    <t>Költségvetési engedélyezett létszámkeret az időszak végén (álláshely) (fő)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</si>
  <si>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</si>
  <si>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</si>
  <si>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Üres álláshelyek száma az időszak végén</t>
  </si>
  <si>
    <t>Tartósan (legalább három hónapja) üres álláshelyek száma</t>
  </si>
  <si>
    <t>Átlagos statisztikai állományi létszám (tényleges éves átlagos statisztikai állományi létszám) (fő)</t>
  </si>
  <si>
    <t>FOGLALKOZTATOTTAK ÖSSZESEN: (=03+09+10)</t>
  </si>
  <si>
    <t>Létszám (fő)</t>
  </si>
  <si>
    <t>Foglalkozta-tottak egyéb személyi juttatásai</t>
  </si>
  <si>
    <t>Költségvetési törvény alapján feladatátvétellel/feladatát-adással korrigált támogatás</t>
  </si>
  <si>
    <t>Tényleges támogatás</t>
  </si>
  <si>
    <t>Az önkormányzat által az adott célra december 31-ig ténylegesen felhasznált összeg</t>
  </si>
  <si>
    <t xml:space="preserve">I.1.-III.2. A települési  önkormányzatok működésének támogatása, hozzájárulás a pénzbeli szociális ellátásokhoz, beszámítás </t>
  </si>
  <si>
    <t xml:space="preserve">III.5. Gyermekétkeztetés támogatása </t>
  </si>
  <si>
    <t xml:space="preserve">Támogatás évközi változás </t>
  </si>
  <si>
    <t>A mutatószámok, feladatmutatók alapján járó támogatások elszámolása</t>
  </si>
  <si>
    <t>Költségvetési törvény alapján tervezett mutatószám</t>
  </si>
  <si>
    <t>II.1. Óvodapedagógusok, és az óvodapedagógusok nevelő munkáját közvetlenül segítők bértámogatása</t>
  </si>
  <si>
    <t>II.2. Óvodaműködtetés támogatása</t>
  </si>
  <si>
    <t xml:space="preserve">III.3.1 Szociális és gyermekjóléti alapszolgáltatások általános feladatai </t>
  </si>
  <si>
    <t>III.3.2 Kistelepülések szociális feladatainak támogatása</t>
  </si>
  <si>
    <t>II. A települési önkormányzatok egyes köznevelési feladatainak támogatása (=02+03)</t>
  </si>
  <si>
    <t>III. A települési önkormányzatok egyes szociáis, gyermekjóléti és gyermekétkeztetési feladatainak támogatása (=07+08)</t>
  </si>
  <si>
    <t>III.3. Egyes szociális és gyermekjóléti feladatok támogatása (=05+06)</t>
  </si>
  <si>
    <t xml:space="preserve">9105021 Közművelődési intézmények működtetése </t>
  </si>
  <si>
    <t>H/I/1 Költségvetési évben esedékes kötelezettségek személyi juttatásokra (4211)</t>
  </si>
  <si>
    <t>H/I/2 Költségvetési évben esedékes kötelezettségek munkaadókat terhelő járulékokra és szociális hozzájárulási adóra (4212)</t>
  </si>
  <si>
    <t>H/I/3 Költségvetési évben esedékes kötelezettségek dologi kiadásokra (4213)</t>
  </si>
  <si>
    <t>H/II/9 Költségvetési évet követően esedékes kötelezettségek finanszírozási kiadásokra (4229)</t>
  </si>
  <si>
    <t>H/III/1 Kapott előlegek (3671)</t>
  </si>
  <si>
    <t>H/I/4 Költségvetési évben esedékes kötelezett-ségek ellátottak pénzbeli juttatásaira (4214)</t>
  </si>
  <si>
    <t>H/I/5 Költségvetési évben esedékes kötelezett-ségek egyéb működési célú kiadásokra (4215)</t>
  </si>
  <si>
    <t>H/I/6 Költségvetési évben esedékes kötelezett-ségek beruházásokra (4216)</t>
  </si>
  <si>
    <t>H/I/7 Költségvetési évben esedékes kötelezett-ségek felújításokra (4217)</t>
  </si>
  <si>
    <t>H/I/8 Költségvetési évben esedékes kötelezett-ségek egyéb felhalmozási célú kiadásokra (4218)</t>
  </si>
  <si>
    <t>H/I/9 Költségvetési évben esedékes kötelezett-ségek finanszírozási kiadásokra (4219)</t>
  </si>
  <si>
    <t>H/I Költségvetési évben esedékes kötelezett-ségek  (=01+…+09)</t>
  </si>
  <si>
    <t>H/II Költségvetési évet követően esedékes kötelezettségek (=11)</t>
  </si>
  <si>
    <t>H/ KÖTELEZETTSÉGEK (=10+12+15)</t>
  </si>
  <si>
    <t>H/III Kötelezettség jellegű sajátos elszámolások (=13+14)</t>
  </si>
  <si>
    <t xml:space="preserve">H/III/3 Más szervezetet megillető bevételek </t>
  </si>
  <si>
    <t>Előző év(ek)i kötelezett-ség helyes-bítése (+-)</t>
  </si>
  <si>
    <t xml:space="preserve">D/I/3 Költségvetési évben esedékes követelések közhatalmi bevételre </t>
  </si>
  <si>
    <t>D/I/2 Költségvetési évben esedékes követelések felhalmozási célú támogatások bevételeire államháztartáson belülről</t>
  </si>
  <si>
    <t xml:space="preserve">D/I/1 Költségvetési évben esedékes követelések működési célú támogatások bevételeire állam-háztartáson belülről </t>
  </si>
  <si>
    <t xml:space="preserve">D/I/4 Költségvetési évben esedékes követelések működési bevételre  </t>
  </si>
  <si>
    <t xml:space="preserve">D/I/5 Költségvetési évben esedékes követelések felhalmozási bevételre  </t>
  </si>
  <si>
    <t xml:space="preserve">D/I/6 Költségvetési évben esedékes követelések működési célú átvett pénzeszközre  </t>
  </si>
  <si>
    <t xml:space="preserve">D/I/7 Költségvetési évben esedékes követelések felhalmozási célú átvett pénzeszközre </t>
  </si>
  <si>
    <t xml:space="preserve">D/I/8  Költségvetési évben esedékes követelések finanszírozási bevételekre  </t>
  </si>
  <si>
    <t xml:space="preserve">D/II/1 Költségvetési évet követően esedékes követelések működési célú támogatások bevételeire államháztartáson belülről </t>
  </si>
  <si>
    <t xml:space="preserve">D/II/6 Költségvetési évet követően esedékes követelések működési célú átvett pénzeszközre  </t>
  </si>
  <si>
    <t>D/II/7 Költségvetési évet követően esedékes követelések felhalmozási célú átvett pénzeszközre</t>
  </si>
  <si>
    <t>D/II Költségvetési évet követően esedékes követelések (=10+11+12)</t>
  </si>
  <si>
    <t>Költségvetési kiadások (=10+11+37+42+53+60+63+68)        (K1-K8)</t>
  </si>
  <si>
    <t>Év végi értékelésből adódó különbözet és átsorolás (+-)</t>
  </si>
  <si>
    <t>Pénzügyi teljesítés</t>
  </si>
  <si>
    <t>Előző évi követelés helyesbí-tése (+-)</t>
  </si>
  <si>
    <t xml:space="preserve">Összes követelés </t>
  </si>
  <si>
    <t>előző év(ek)</t>
  </si>
  <si>
    <t>tárgyév</t>
  </si>
  <si>
    <t xml:space="preserve">Év végi értékelésből adódó különbözet és átsorolás (+-) </t>
  </si>
  <si>
    <t xml:space="preserve">Kötelezettség záró állománya </t>
  </si>
  <si>
    <t>Összes kötelezett-ség</t>
  </si>
  <si>
    <t>Tárgyévi kötelezett-ség</t>
  </si>
  <si>
    <t>összesen</t>
  </si>
  <si>
    <t xml:space="preserve">Követelés </t>
  </si>
  <si>
    <t>Pénzforga-lom nélküli tranzakciók (+-)</t>
  </si>
  <si>
    <t>Tihanyi Közös Hivatal</t>
  </si>
  <si>
    <t>Tűzoltóság</t>
  </si>
  <si>
    <t>Védőnői szolgálat</t>
  </si>
  <si>
    <t>Kistérségi társulatnak</t>
  </si>
  <si>
    <t>Összesen:</t>
  </si>
  <si>
    <t>Balatonakaliért Közalapítvány</t>
  </si>
  <si>
    <t>Horgászegyesület Balatonakali</t>
  </si>
  <si>
    <t>Polgárőrség</t>
  </si>
  <si>
    <t>Erdélyi Kör Egyesület</t>
  </si>
  <si>
    <t>UNIPRAX Eü. Bt. Fizikoterápia</t>
  </si>
  <si>
    <t>DRV ZRt (lakossági víz- és csat. szolg. tám.)</t>
  </si>
  <si>
    <t>Munkaadókat terhelő járulékok és szociális hozzájárulási adó</t>
  </si>
  <si>
    <t>Forgalomképes</t>
  </si>
  <si>
    <t xml:space="preserve"> A kimutatás a pénzügyi irodán megtekinthető.</t>
  </si>
  <si>
    <t xml:space="preserve">Finanszírozási kiadások                                                   </t>
  </si>
  <si>
    <t xml:space="preserve">I. Immateriális javak </t>
  </si>
  <si>
    <t xml:space="preserve">II. Tárgyi eszközök </t>
  </si>
  <si>
    <t xml:space="preserve">III. Befektetett pénzügyi eszközök </t>
  </si>
  <si>
    <t xml:space="preserve">IV. Koncesszióba, vagyonkezelésbe adott eszközök </t>
  </si>
  <si>
    <t xml:space="preserve">I. Készletek </t>
  </si>
  <si>
    <t xml:space="preserve">II. Értékpapírok </t>
  </si>
  <si>
    <t>I. Hosszú lejáratú betétek</t>
  </si>
  <si>
    <t>II. Pénztárak, csekkek, betétkönyvek</t>
  </si>
  <si>
    <t>III. Forintszámlák</t>
  </si>
  <si>
    <t>IV. Devizaszámlák</t>
  </si>
  <si>
    <t>V. Idegen pénzeszközök</t>
  </si>
  <si>
    <t xml:space="preserve">I. Költségvetési évben esedékes követelések </t>
  </si>
  <si>
    <t xml:space="preserve">II. Költségvetési évet követően esedékes követelések </t>
  </si>
  <si>
    <t xml:space="preserve">III. Követelés jellegű sajátos elszámolások </t>
  </si>
  <si>
    <t>E) EGYÉB SAJÁTOS ESZKÖZOLDALI ELSZÁMOLÁSOK</t>
  </si>
  <si>
    <t xml:space="preserve">F) AKTÍV IDŐBELI ELHATÁROLÁSOK </t>
  </si>
  <si>
    <t xml:space="preserve">ESZKÖZÖK ÖSSZESEN (=A+B+C+D+E+F) </t>
  </si>
  <si>
    <t>A) NEMZETI VAGYONBA TARTOZÓ BEFEKTETETT ESZKÖZÖK (=I+II+III+IV)</t>
  </si>
  <si>
    <t xml:space="preserve">B) NEMZETI VAGYONBA TARTOZÓ FORGÓESZKÖZÖK (=I+II) </t>
  </si>
  <si>
    <t xml:space="preserve">C) PÉNZESZKÖZÖK (=I+…+V) </t>
  </si>
  <si>
    <t xml:space="preserve">D) KÖVETELÉSEK (=I+II+III)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</si>
  <si>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</si>
  <si>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</si>
  <si>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</si>
  <si>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</si>
  <si>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</si>
  <si>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</si>
  <si>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 xml:space="preserve">G) SAJÁT TŐKE (=I+…+VI) </t>
  </si>
  <si>
    <t xml:space="preserve">I. Költségvetési évben esedékes kötelezettségek </t>
  </si>
  <si>
    <t xml:space="preserve">II. Költségvetési évet követően esedékes kötelezettségek </t>
  </si>
  <si>
    <t xml:space="preserve">III. Kötelezettség jellegű sajátos elszámolások </t>
  </si>
  <si>
    <t xml:space="preserve">H) KÖTELEZETTSÉGEK (=I+II+III) </t>
  </si>
  <si>
    <t>I) EGYÉB SAJÁTOS FORRÁSOLDALI ELSZÁMOLÁSOK</t>
  </si>
  <si>
    <t>J) KINCSTÁRI SZÁMLAVEZETÉSSEL KAPCSOLATOS ELSZÁMOLÁSOK</t>
  </si>
  <si>
    <t xml:space="preserve">K) PASSZÍV IDŐBELI ELHATÁROLÁSOK </t>
  </si>
  <si>
    <t xml:space="preserve">FORRÁSOK ÖSSZESEN (=G+H+I+J+K) </t>
  </si>
  <si>
    <t>Balatonakali Napköziotthonos Óvoda 2014. évi maradványkimutatása</t>
  </si>
  <si>
    <t>01. Közhatalmi eredményszemléletű bevételek</t>
  </si>
  <si>
    <t>02.  Eszközök és szolgáltatások értékesítése nettó eredményszemléletű bevételei</t>
  </si>
  <si>
    <t>03. Tevékenység egyéb nettó eredményszemléletű bevételei</t>
  </si>
  <si>
    <t xml:space="preserve">I. Tevékenység nettó eredményszemléletű bevétele (=01+02+03) </t>
  </si>
  <si>
    <t xml:space="preserve">II. Aktivált saját teljesítmények értéke (=04+05) </t>
  </si>
  <si>
    <t>06. Központi működési célú támogatások eredményszemléletű bevételei</t>
  </si>
  <si>
    <t>07. Egyéb működési célú támogatások eredményszemléletű bevételei</t>
  </si>
  <si>
    <t>08. Különféle egyéb eredményszemléletű bevételek</t>
  </si>
  <si>
    <t xml:space="preserve">III. Egyéb eredményszemléletű bevételek (=06+07+08) </t>
  </si>
  <si>
    <t>09. Anyagköltség</t>
  </si>
  <si>
    <t>10. Igénybe vett szolgáltatások értéke</t>
  </si>
  <si>
    <t>11. Eladott áruk beszerzési értéke</t>
  </si>
  <si>
    <t>12. Eladott (közvetített) szolgáltatások értéke</t>
  </si>
  <si>
    <t xml:space="preserve">IV. Anyagjellegű ráfordítások (=09+10+11+12) </t>
  </si>
  <si>
    <t>13. Bérköltség</t>
  </si>
  <si>
    <t>14. Személyi jellegű egyéb kifizetések</t>
  </si>
  <si>
    <t>15. Bérjárulékok</t>
  </si>
  <si>
    <t xml:space="preserve">V. Személyi jellegű ráfordítások (=13+14+15) </t>
  </si>
  <si>
    <t>VI. Értékcsökkenési leírás</t>
  </si>
  <si>
    <t>VII. Egyéb ráfordítások</t>
  </si>
  <si>
    <t>16. Kapott (járó) osztalék és részesedés</t>
  </si>
  <si>
    <t>17. Kapott (járó) kamatok és kamatjellegű eredményszemléletű bevételek</t>
  </si>
  <si>
    <t xml:space="preserve">18. Pénzügyi műveletek egyéb eredményszemléletű bevételei </t>
  </si>
  <si>
    <t xml:space="preserve">VIII. Pénzügyi műveletek eredményszemléletű bevételei (=16+17+18) </t>
  </si>
  <si>
    <t>18a  - ebből: árfolyamnyereség</t>
  </si>
  <si>
    <t>19. Fizetendő kamatok és kamatjellegű ráfordítások</t>
  </si>
  <si>
    <t>20. Részesedések, értékpapírok, pénzeszközök értékvesztése</t>
  </si>
  <si>
    <t xml:space="preserve">21. Pénzügyi műveletek egyéb ráfordításai </t>
  </si>
  <si>
    <t>21a  - ebből: árfolyamveszteség</t>
  </si>
  <si>
    <t xml:space="preserve">IX. Pénzügyi műveletek ráfordításai (=19+20+21) </t>
  </si>
  <si>
    <t xml:space="preserve">B) PÉNZÜGYI MŰVELETEK EREDMÉNYE (=VIII-IX) </t>
  </si>
  <si>
    <t xml:space="preserve">C) SZOKÁSOS EREDMÉNY (=±A±B) </t>
  </si>
  <si>
    <t>22. Felhalmozási célú támogatások eredményszemléletű bevételei</t>
  </si>
  <si>
    <t>23. Különféle rendkívüli eredményszemléletű bevételek</t>
  </si>
  <si>
    <t xml:space="preserve">X. Rendkívüli eredményszemléletű bevételek (=22+23) </t>
  </si>
  <si>
    <t>XI. Rendkívüli ráfordítások</t>
  </si>
  <si>
    <t xml:space="preserve">D) RENDKÍVÜLI EREDMÉNY(=X-XI) </t>
  </si>
  <si>
    <t xml:space="preserve">E) MÉRLEG SZERINTI EREDMÉNY (=±C±D) </t>
  </si>
  <si>
    <t>3. melléklet</t>
  </si>
  <si>
    <t>3. melléklet folytatása</t>
  </si>
  <si>
    <t xml:space="preserve">Balatonakali Önkormányzat 2014. évi egyszerűsített mérlege </t>
  </si>
  <si>
    <t>Balatonakali Önkormányzat 2014. évi eredménykimutatása</t>
  </si>
  <si>
    <t>04. Saját termelésű készletek állományváltozása</t>
  </si>
  <si>
    <t>05. Saját előállítású eszközök aktivált értéke</t>
  </si>
  <si>
    <t>Balatonakali Önkormányzat 2014. évi maradványkimutatása</t>
  </si>
  <si>
    <t>Sor-  szám</t>
  </si>
  <si>
    <t>8. melléklet folytatása</t>
  </si>
  <si>
    <t>Felújítás (=02+…+06)</t>
  </si>
  <si>
    <t>Beruházás (=08+…+46)</t>
  </si>
  <si>
    <t>Felhalmozási kiadások összesen (=01+07+47+49+50)</t>
  </si>
  <si>
    <t>forrás</t>
  </si>
  <si>
    <t>költség</t>
  </si>
  <si>
    <t>Teljesítés 2014. 12. 31-ig</t>
  </si>
  <si>
    <t>Balatonakali Önkormányzat 2014. évi pályázati támogatással megvalósuló projektek bevételei, kiadásai</t>
  </si>
  <si>
    <t>Projekt megnevezése</t>
  </si>
  <si>
    <t>Megítélt támogatás összege</t>
  </si>
  <si>
    <t>Volkswagen Transporter (Mezőgazdasági és Vidékfejlesztési Hivatal)</t>
  </si>
  <si>
    <t>Gyümölcsöző kapcsolatok az Életető Balaton-felvidéken (Mezőgazdasági és Vidékfejlesztési Hivatal)</t>
  </si>
  <si>
    <t>Balatonakali Művelődési Ház fejlesztése (Mezőgazdasági és Vidékfejlesztési Hivatal)</t>
  </si>
  <si>
    <t>2015. évi tervezett</t>
  </si>
  <si>
    <t>Művelődési Ház korszerűsítése, Szabadtéri közösségi színtér és technikai épület felújítása (Mezőgazdasági és Vidékfejlesztési Hivatal)</t>
  </si>
  <si>
    <t xml:space="preserve">F </t>
  </si>
  <si>
    <t>27. melléklet</t>
  </si>
  <si>
    <t>27.melléklet folytatása</t>
  </si>
  <si>
    <t xml:space="preserve"> Ft-ban</t>
  </si>
  <si>
    <t>28. melléklet</t>
  </si>
  <si>
    <t>28. melléklet folytatása</t>
  </si>
  <si>
    <t>29. melléklet</t>
  </si>
  <si>
    <t>30. melléklet</t>
  </si>
  <si>
    <t>31. melléklet</t>
  </si>
  <si>
    <t>31. melléklet folytatása</t>
  </si>
  <si>
    <t>32. melléklet</t>
  </si>
  <si>
    <t>fennálló kötelezettségek</t>
  </si>
  <si>
    <t xml:space="preserve">Balatonakali Napköziotthonos Óvoda 2014. évi pénzforgalom egyeztetése </t>
  </si>
  <si>
    <t>Balatonakali Község Önkormányzata</t>
  </si>
  <si>
    <t xml:space="preserve"> - helyi adó túlfizetése miatti kötelezettségek</t>
  </si>
  <si>
    <t>H/III/1</t>
  </si>
  <si>
    <t xml:space="preserve"> - egyéb különféle kötelezettségek</t>
  </si>
  <si>
    <t>III. Egyéb passzív pénzügyi elszámolások</t>
  </si>
  <si>
    <t>H/III</t>
  </si>
  <si>
    <t>III. Kötelezettség jellegű sajátos elszámolások</t>
  </si>
  <si>
    <t>1. Kapott előlegek</t>
  </si>
  <si>
    <t>4813. Egyéb adóbeszedési számlákkal kapcsolatos függő bevételek</t>
  </si>
  <si>
    <t>48281. Közhatalmi tevékenység átfutó bevételei</t>
  </si>
  <si>
    <t>48282. Egyéb megosztott átfutó bevételek</t>
  </si>
  <si>
    <t xml:space="preserve">
H/III/3</t>
  </si>
  <si>
    <t>Balatonakali Napköziotthonos Óvoda</t>
  </si>
  <si>
    <t>A
B
C
D</t>
  </si>
  <si>
    <t>A) NEMZETI VAGYONBA TARTOZÓ BEFEKTETETT ESZKÖZÖK
B) NEMZETI VAGYONBA TARTOZÓ FORGÓESZKÖZÖK
C) PÉNZESZKÖZÖK
D) KÖVETELÉSEK</t>
  </si>
  <si>
    <t>B
C
D
E</t>
  </si>
  <si>
    <t>E) EGYÉB SAJÁTOS ESZKÖZ-OLDALI ELSZÁMOLÁSOK</t>
  </si>
  <si>
    <t>B) NEMZETI VAGYONBA TARTOZÓ FORGÓESZKÖZÖK
C) PÉNZESZKÖZÖK
D) KÖVETELÉSEK
E) EGYÉB SAJÁTOS ESZKÖZ-OLDALI ELSZÁMOLÁSOK</t>
  </si>
  <si>
    <r>
      <t xml:space="preserve">2. Költségvetési aktív átfutó elszámolások
</t>
    </r>
    <r>
      <rPr>
        <i/>
        <sz val="9"/>
        <rFont val="Times New Roman"/>
        <family val="1"/>
      </rPr>
      <t>(könyvviteli számlánként)</t>
    </r>
  </si>
  <si>
    <r>
      <t xml:space="preserve">5. Egyéb rövid lejáratú kötelezettségek
</t>
    </r>
    <r>
      <rPr>
        <i/>
        <sz val="9"/>
        <rFont val="Times New Roman"/>
        <family val="1"/>
      </rPr>
      <t>(az alábbi megbontás szerint)</t>
    </r>
  </si>
  <si>
    <r>
      <t xml:space="preserve">2. Költségvetési passzív átfutó elszámolások
</t>
    </r>
    <r>
      <rPr>
        <i/>
        <sz val="9"/>
        <rFont val="Times New Roman"/>
        <family val="1"/>
      </rPr>
      <t>(könyvviteli számlánként)</t>
    </r>
  </si>
  <si>
    <t xml:space="preserve">
H/III</t>
  </si>
  <si>
    <t>C) PÉNZESZKÖZÖK
H) KÖTELEZETTSÉGEK
I) EGYÉB SAJÁTOS FORRÁS-OLDALI ELSZÁMOLÁSOK</t>
  </si>
  <si>
    <t>3. Más által beszedett bevételek elszámolása</t>
  </si>
  <si>
    <r>
      <t xml:space="preserve"> 1</t>
    </r>
    <r>
      <rPr>
        <i/>
        <sz val="9"/>
        <color indexed="10"/>
        <rFont val="Times New Roman"/>
        <family val="1"/>
      </rPr>
      <t>.</t>
    </r>
    <r>
      <rPr>
        <i/>
        <sz val="9"/>
        <rFont val="Times New Roman"/>
        <family val="1"/>
      </rPr>
      <t xml:space="preserve"> Kapott előlegek</t>
    </r>
  </si>
  <si>
    <r>
      <t xml:space="preserve">1. Költségvetési passzív függő elszámolások                      </t>
    </r>
    <r>
      <rPr>
        <i/>
        <sz val="9"/>
        <rFont val="Times New Roman"/>
        <family val="1"/>
      </rPr>
      <t>(könyvviteli számlánként)</t>
    </r>
  </si>
  <si>
    <r>
      <t xml:space="preserve">
</t>
    </r>
    <r>
      <rPr>
        <i/>
        <sz val="9"/>
        <rFont val="Times New Roman"/>
        <family val="1"/>
      </rPr>
      <t>H/III/3</t>
    </r>
  </si>
  <si>
    <r>
      <t>III. Kötelezettség jellegű sajátos elszámolások</t>
    </r>
  </si>
  <si>
    <t>Balatonakali Önkormányzat 2014. évi bevételei</t>
  </si>
  <si>
    <t>Önkormányzatok működési támogatásai (=01+…+06)        (B11)</t>
  </si>
  <si>
    <t>68</t>
  </si>
  <si>
    <t>69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</si>
  <si>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</si>
  <si>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</si>
  <si>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és gyermekétkeztetési feladatainak támogatása (B113)</t>
  </si>
  <si>
    <t>Települési önkormányzatok kulturális feladatainak támogatása (B114)</t>
  </si>
  <si>
    <t>Helyi önkormányzatok kiegészítő támogatásai (B116)</t>
  </si>
  <si>
    <t>Működési célú központosított előirányzatok (B115)</t>
  </si>
  <si>
    <t>ebből: központi költségvetési szervek</t>
  </si>
  <si>
    <t>ebből: egyéb fejezeti kezelésű előirányzatok</t>
  </si>
  <si>
    <t>ebből: elkülönített állami pénzalapok</t>
  </si>
  <si>
    <t xml:space="preserve">ebből: helyi önkormányzatok és költségvetési szerveik        </t>
  </si>
  <si>
    <t>Egyéb működési célú támogatások bevételei államháztartáson belülről (B16)</t>
  </si>
  <si>
    <t>Működési célú támogatások államháztartáson belülről (=07+08) (B1)</t>
  </si>
  <si>
    <t>Felhalmozási célú önkormányzati támogatások (B21)</t>
  </si>
  <si>
    <t>53</t>
  </si>
  <si>
    <t>54</t>
  </si>
  <si>
    <t>55</t>
  </si>
  <si>
    <t>56</t>
  </si>
  <si>
    <t>57</t>
  </si>
  <si>
    <t>58</t>
  </si>
  <si>
    <t>59</t>
  </si>
  <si>
    <t>Egyéb felhalmozási célú támogatások bevételei államháztartáson belülről (B25)</t>
  </si>
  <si>
    <t>Felhalmozási célú támogatások államháztartáson belülről (=14+15) (B2)</t>
  </si>
  <si>
    <t>Vagyoni tipusú adók (B34)</t>
  </si>
  <si>
    <t>ebből: építményadó</t>
  </si>
  <si>
    <t>ebből: telekadó</t>
  </si>
  <si>
    <t>Értékesítési és forgalmi adók  (B351)</t>
  </si>
  <si>
    <t>ebből: belföldi gépjárművek adójának a helyi önkormányzatot megillető része</t>
  </si>
  <si>
    <t>ebből: állandó jeleggel végzett iparűzési tevékenység után fizetett helyi iparűzési adó</t>
  </si>
  <si>
    <t>Gépjárműadók (B354)</t>
  </si>
  <si>
    <t>Egyéb áruhasználati és szolgáltatási adók (B355)</t>
  </si>
  <si>
    <t xml:space="preserve">ebből: tartózkodás után fizetett idegenforgalmi adó        </t>
  </si>
  <si>
    <t>ebből: talajterhelési díj</t>
  </si>
  <si>
    <t>Termékek és szolgáltatások adói  (B35)</t>
  </si>
  <si>
    <t>Egyéb közhatalmi bevételek (B36)</t>
  </si>
  <si>
    <t>Közhatalmi bevételek (19+29+30) (B3)</t>
  </si>
  <si>
    <t>Készletértékesítés ellenértéke (B401)</t>
  </si>
  <si>
    <t>Szolgáltatások ellenértéke (B402)</t>
  </si>
  <si>
    <t>Közvetített szolgáltatások ellenértéke  (B403)</t>
  </si>
  <si>
    <t>Tulajdonosi bevételek (B404)</t>
  </si>
  <si>
    <t>Kiszámlázott általános forgalmi adó (B406)</t>
  </si>
  <si>
    <t>Általános forgalmi adó visszatérítése (B407)</t>
  </si>
  <si>
    <t>Kamatbevételek (B408)</t>
  </si>
  <si>
    <t>Egyéb működési bevételek (B410)</t>
  </si>
  <si>
    <t>Működési bevételek (=32+…+39) (B4)</t>
  </si>
  <si>
    <t>Ingatlanok értékesítése (B52)</t>
  </si>
  <si>
    <t>Felhalmozási bevételek (=41) (B5)</t>
  </si>
  <si>
    <t>Működési célú visszatérítendő támogatások, kölcsönök visszatérülése államháztartáson kívülről (B62)</t>
  </si>
  <si>
    <t xml:space="preserve">ebből: háztartások  </t>
  </si>
  <si>
    <t>Egyéb működési célú átvett pénzeszközök (B63)</t>
  </si>
  <si>
    <t xml:space="preserve">ebből: egyéb civil szervezetek </t>
  </si>
  <si>
    <t xml:space="preserve">ebből: egyéb vállalkozások   </t>
  </si>
  <si>
    <t xml:space="preserve">ebből: egyéb külföldiek </t>
  </si>
  <si>
    <t>Működési célú átvett pénzeszközök (=43+45)  (B6)</t>
  </si>
  <si>
    <t>Felhalmozási célú visszatérítendő támogatások, kölcsönök visszatérülése államháztartáson kívülről  (B72)</t>
  </si>
  <si>
    <t>Egyéb felhalmozási célú átvett pénzeszközök  (B73)</t>
  </si>
  <si>
    <t>ebből: háztartások</t>
  </si>
  <si>
    <t xml:space="preserve">ebből: egyéb vállalkozások  </t>
  </si>
  <si>
    <t>Felhalmozási célú átvett pénzeszközök (=50+52)  (B7)</t>
  </si>
  <si>
    <t>Költségvetési bevételek (=13+18+31+40+42+49+55)        (B1-B7)</t>
  </si>
  <si>
    <t>Előző év költségvetési maradványának igénybevétele (B8131)</t>
  </si>
  <si>
    <t>Maradvány igénybevétele (=57)  (B813)</t>
  </si>
  <si>
    <t>Államháztartáson belüli megelőlegezések (B814)</t>
  </si>
  <si>
    <t>Belföldi finanszírozás bevételei (=58+59)  (B81)</t>
  </si>
  <si>
    <t>Finanszírozási bevételek (=60) (B8)</t>
  </si>
  <si>
    <t>Bevételek összesen (=56+61)</t>
  </si>
  <si>
    <t>60</t>
  </si>
  <si>
    <t>Meglévő részesedések növeléséhez kapcsolódó kiadások        (K66)</t>
  </si>
  <si>
    <t>Felújítási célú előzetesen felszámított általános forgalmi adó        (K74)</t>
  </si>
  <si>
    <t>Törvény szerinti illetmények, munkabérek (K1101)</t>
  </si>
  <si>
    <t>Készenléti, ügyeleti, helyettesítési díj, túlóra, túlszolgálat  (K1104)</t>
  </si>
  <si>
    <t>Béren kívüli juttatások  (K1107)</t>
  </si>
  <si>
    <t>Foglalkoztatottak egyéb személyi juttatásai (K1113)</t>
  </si>
  <si>
    <t>Foglalkoztatottak személyi juttatásai (=01+…+04)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</si>
  <si>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</si>
  <si>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</si>
  <si>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</si>
  <si>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(=06+07+08) (K12)</t>
  </si>
  <si>
    <t>Személyi juttatások összesen (=05+09) (K1)</t>
  </si>
  <si>
    <t>Munkaadókat terhelő járulékok és szociális hozzájárulási adó (=12+…+16) (K2)</t>
  </si>
  <si>
    <t>ebből: szociális hozzájárulási adó</t>
  </si>
  <si>
    <t>ebből: egészségügyi hozzájárulás</t>
  </si>
  <si>
    <t>ebből: táppénz hozzájárulás</t>
  </si>
  <si>
    <t xml:space="preserve">ebből: munkaadót a foglalkoztatottak részére történő kifizetésekkel kapcsolatban terhelő más járulék jellegű kötelezettségek </t>
  </si>
  <si>
    <t xml:space="preserve">ebből: munkáltatót terhelő személyi jövedelemadó   </t>
  </si>
  <si>
    <t>Balatonakali Önkormányzat 2014. évi kiadásai</t>
  </si>
  <si>
    <t>Szakmai anyagok beszerzése (K311)</t>
  </si>
  <si>
    <t>Üzemeltetési anyagok beszerzése (K312)</t>
  </si>
  <si>
    <t>Árubeszerzés (K313)</t>
  </si>
  <si>
    <t>Készletbeszerzés (=17+18+19) (K31)</t>
  </si>
  <si>
    <t>Informatikai szolgáltatások igénybevétele (K321)</t>
  </si>
  <si>
    <t>Egyéb kommunikációs szolgáltatások (K322)</t>
  </si>
  <si>
    <t>Kommunikációs szolgáltatások (=21+22)  (K32)</t>
  </si>
  <si>
    <t>Közüzemi díjak (K331)</t>
  </si>
  <si>
    <t>Vásárolt élelmezés (K332)</t>
  </si>
  <si>
    <t>Karbantartási, kisjavítási szolgáltatások  (K334)</t>
  </si>
  <si>
    <t>Közvetített szolgáltatások  (K335)</t>
  </si>
  <si>
    <t>Szakmai tevékenységet segítő szolgáltatások (K336)</t>
  </si>
  <si>
    <t>Szolgáltatási kiadások (=24+…+29) (K33)</t>
  </si>
  <si>
    <t>Egyéb szolgáltatások (K337)</t>
  </si>
  <si>
    <t>Kiküldetések kiadásai (K341)</t>
  </si>
  <si>
    <t>Kiküldetések, reklám- és propagandakiadások (=31) (K34)</t>
  </si>
  <si>
    <t>Működési célú előzetesen felszámított általános forgalmi adó (K351)</t>
  </si>
  <si>
    <t>Fizetendő általános forgalmi adó (K352)</t>
  </si>
  <si>
    <t>Egyéb dologi kiadások (K355)</t>
  </si>
  <si>
    <t>Különféle befizetések és egyéb dologi kiadások (=33+34+35)  (K35)</t>
  </si>
  <si>
    <t>Dologi kiadások (=20+23+30+32+36)  (K3)</t>
  </si>
  <si>
    <t>Betegséggel kapcsolatos (nem társadalombiztosítási) ellátások (K44)</t>
  </si>
  <si>
    <t>Foglalkoztatással, munkanélküliséggel kapcsolatos ellátások  (K45)</t>
  </si>
  <si>
    <t>Lakhatással kapcsolatos ellátások  (K46)</t>
  </si>
  <si>
    <t>Egyéb nem intézményi ellátások (K48)</t>
  </si>
  <si>
    <t>Ellátottak pénzbeli juttatásai (=38+…+41) (K4)</t>
  </si>
  <si>
    <t>Elvonások és befizetések (K502)</t>
  </si>
  <si>
    <t>Egyéb működési célú támogatások államháztartáson belülre  (K506)</t>
  </si>
  <si>
    <t>61</t>
  </si>
  <si>
    <t>62</t>
  </si>
  <si>
    <t>63</t>
  </si>
  <si>
    <t>64</t>
  </si>
  <si>
    <t>65</t>
  </si>
  <si>
    <t>66</t>
  </si>
  <si>
    <t>67</t>
  </si>
  <si>
    <t>Maradvány igénybevétele</t>
  </si>
  <si>
    <t>Működési célú visszatérítendő támogatások, kölcsönök visszatérülése</t>
  </si>
  <si>
    <t>Felhalmozási célú visszatérítendő támogatások, kölcsönök visszatérülése</t>
  </si>
  <si>
    <t xml:space="preserve">Finanszírozási bevételek </t>
  </si>
  <si>
    <t>Kiadások összesen</t>
  </si>
  <si>
    <t>Sor-   szám</t>
  </si>
  <si>
    <t>1/a. melléklet</t>
  </si>
  <si>
    <t>a /2015. (V.  .) önkormányzati rendelethez</t>
  </si>
  <si>
    <t xml:space="preserve">Balatonakali Önkormányzat 2014. évi összevont egyszerűsített mérlege </t>
  </si>
  <si>
    <t>1/b. melléklet folytatása</t>
  </si>
  <si>
    <t>1/b. melléklet</t>
  </si>
  <si>
    <t>Balatonakali Önkormányzat 2014. évi összevont eredménykimutatása</t>
  </si>
  <si>
    <t>1/c. melléklet</t>
  </si>
  <si>
    <t>Balatonakali Önkormányzat 2014. évi összevont maradványkimutatása</t>
  </si>
  <si>
    <t>1/e. melléklet</t>
  </si>
  <si>
    <t>2. melléklet</t>
  </si>
  <si>
    <t>2. melléklet folytatása</t>
  </si>
  <si>
    <t>1/a. melléklet folytatása</t>
  </si>
  <si>
    <t>1/d. melléklet</t>
  </si>
  <si>
    <t>4. melléklet</t>
  </si>
  <si>
    <t>5. melléklet</t>
  </si>
  <si>
    <t>5. melléklet folytatása</t>
  </si>
  <si>
    <t>6.  melléklet</t>
  </si>
  <si>
    <t>6. melléklet folytatása</t>
  </si>
  <si>
    <t>7. melléklet</t>
  </si>
  <si>
    <t>Balatonakali Önkormányzat részesedések állományának alakulása  2014. évben</t>
  </si>
  <si>
    <t xml:space="preserve">ebből: egyéb vállalkozások </t>
  </si>
  <si>
    <t>Egyéb működési célú támogatások államháztartáson kívülre  (K511)</t>
  </si>
  <si>
    <t>Működési célú visszatérítendő támogatások, kölcsönök nyújtása államháztartáson kívülre  (K508)</t>
  </si>
  <si>
    <t>Tartalékok (K512)</t>
  </si>
  <si>
    <t>Egyéb működési célú kiadások (=43+44+47+49+52) (K5)</t>
  </si>
  <si>
    <t>Ingatlanok beszerzése, létesítése (K62)</t>
  </si>
  <si>
    <t>Informatikai eszközök beszerzése, létesítése (K63)</t>
  </si>
  <si>
    <t>Immateriális javak beszerzése, létesítése  K61)</t>
  </si>
  <si>
    <t>Egyéb tárgyi eszközök beszerzése, létesítése (K64)</t>
  </si>
  <si>
    <t>Beruházási célú előzetesen felszámított általános forgalmi adó (K67)</t>
  </si>
  <si>
    <t>Beruházások (=54+…+59) (K6)</t>
  </si>
  <si>
    <t>Ingatlanok felújítása (K71)</t>
  </si>
  <si>
    <t>Felújítások (=61+62) (K7)</t>
  </si>
  <si>
    <t>Felhalmozási célú visszatérítendő támogatások, kölcsönök nyújtása államháztartáson kívülre (K86)</t>
  </si>
  <si>
    <t>ebből: egyéb civil szervezetek</t>
  </si>
  <si>
    <t>Egyéb felhalmozási célú támogatások államháztartáson kívülre (K88)</t>
  </si>
  <si>
    <t>Egyéb felhalmozási célú kiadások (=64+66) (K8)</t>
  </si>
  <si>
    <t>Törzsvagyon körébe tartozó ingatlanok</t>
  </si>
  <si>
    <t>Törzsvagyon körébe nem tartozó ingatlanok</t>
  </si>
  <si>
    <t>Forgalom-</t>
  </si>
  <si>
    <t>Korlátozottan</t>
  </si>
  <si>
    <t>képtelen</t>
  </si>
  <si>
    <t>forgalom képes</t>
  </si>
  <si>
    <t>Földterületek</t>
  </si>
  <si>
    <t>Telkek</t>
  </si>
  <si>
    <t>Épületek</t>
  </si>
  <si>
    <t>Ültetvények</t>
  </si>
  <si>
    <t>Erdők</t>
  </si>
  <si>
    <t>Egyéb építmények</t>
  </si>
  <si>
    <t>adatok Ft-ban</t>
  </si>
  <si>
    <t>adatok e Ft-ban</t>
  </si>
  <si>
    <t>DRV részvény</t>
  </si>
  <si>
    <t>10 eFt</t>
  </si>
  <si>
    <t>BAHART részvény</t>
  </si>
  <si>
    <t>40 900 eFt</t>
  </si>
  <si>
    <t>40 910 eFt</t>
  </si>
  <si>
    <t>1. táblázat</t>
  </si>
  <si>
    <t>Felh. hitel tőke</t>
  </si>
  <si>
    <t>2. táblázat</t>
  </si>
  <si>
    <t>Helyi adók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</si>
  <si>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</si>
  <si>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</si>
  <si>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</si>
  <si>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</si>
  <si>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</si>
  <si>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</si>
  <si>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</si>
  <si>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</si>
  <si>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Sorsz.</t>
  </si>
  <si>
    <t>A támogatás kedvezményezettje (csoportonként)</t>
  </si>
  <si>
    <t>Adóelengedés</t>
  </si>
  <si>
    <t>Adókedvezmény</t>
  </si>
  <si>
    <t>Egyéb</t>
  </si>
  <si>
    <t xml:space="preserve">jogcíme (jellege) </t>
  </si>
  <si>
    <t>mértéke %</t>
  </si>
  <si>
    <t>összege eFt</t>
  </si>
  <si>
    <t>jogcíme (jellege)</t>
  </si>
  <si>
    <t>összege  eFt</t>
  </si>
  <si>
    <t>eFt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</si>
  <si>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</si>
  <si>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</si>
  <si>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</si>
  <si>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</si>
  <si>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</si>
  <si>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</si>
  <si>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</si>
  <si>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</si>
  <si>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</si>
  <si>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</si>
  <si>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</si>
  <si>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</si>
  <si>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méltányos</t>
  </si>
  <si>
    <t>Óvodai térítési díj</t>
  </si>
  <si>
    <t> méltányos</t>
  </si>
  <si>
    <t> 100</t>
  </si>
  <si>
    <t> 50</t>
  </si>
  <si>
    <t>Balatonakali Napköziotthonos Óvoda 2014. évi kiadásai</t>
  </si>
  <si>
    <t>Törvény szerinti illetmények, munkabérek        (K1101)</t>
  </si>
  <si>
    <t>Jubileumi jutalom        (K1106)</t>
  </si>
  <si>
    <t>Béren kívüli juttatások        (K1107)</t>
  </si>
  <si>
    <t>Közlekedési költségtérítés        (K1109)</t>
  </si>
  <si>
    <t>Munkavégzésre irányuló egyéb jogviszonyban nem saját foglalkoztatottnak fizetett juttatások        (K122)</t>
  </si>
  <si>
    <t>Egyéb külső személyi juttatások        (K123)</t>
  </si>
  <si>
    <t>ebből: szociális hozzájárulási adó        (K2)</t>
  </si>
  <si>
    <t>ebből: egészségügyi hozzájárulás        (K2)</t>
  </si>
  <si>
    <t>ebből: munkáltatót terhelő személyi jövedelemadó        (K2)</t>
  </si>
  <si>
    <t xml:space="preserve">B </t>
  </si>
  <si>
    <t xml:space="preserve">E </t>
  </si>
  <si>
    <t>Tárgyévi költségvetési beszámoló záró adatai</t>
  </si>
  <si>
    <t>Tárgy évi  költségvetési beszámoló záró adatai</t>
  </si>
  <si>
    <t>Balatonakali Önkormányzat 2014. évi összevont költségvetési főösszesítő</t>
  </si>
  <si>
    <t>Balatonakali Önkormányzat 2014. évi működési és felhalmozási egyensúlyát bemutató összevont mérleg</t>
  </si>
  <si>
    <t xml:space="preserve">A  </t>
  </si>
  <si>
    <t>8. melléklet</t>
  </si>
  <si>
    <t>9. melléklet</t>
  </si>
  <si>
    <t>Egyéb működési célú támogatások államháztartáson belülre  (=01+07)</t>
  </si>
  <si>
    <t>Egyéb működési célú támogatások államháztartáson kívülre - egyéb civil szervezetek (=10+…+20)</t>
  </si>
  <si>
    <t>Egyéb működési célú támogatások államháztartáson kívülre  - egyéb vállalkozások (=22+23)</t>
  </si>
  <si>
    <t xml:space="preserve">ebből: társulások és költségvetési szerveik </t>
  </si>
  <si>
    <t>10. melléklet</t>
  </si>
  <si>
    <t>Felhalmozási célú visszatérítendő támogatások, kölcsönök nyújtása államháztartáson kívülre (=01)</t>
  </si>
  <si>
    <t>Egyéb felhalmozási célú támogatások államháztartáson kívülre (=03+04)</t>
  </si>
  <si>
    <t>Adott előlegek (365)</t>
  </si>
  <si>
    <t>Egyéb sajátos eszközoldali elszámolások (366)</t>
  </si>
  <si>
    <t>Kapott előlegek (3671)</t>
  </si>
  <si>
    <t>Más szervezetet megillető bevételek (3673)</t>
  </si>
  <si>
    <t xml:space="preserve">Bevételek                                 </t>
  </si>
  <si>
    <t xml:space="preserve">Kiadások                                   </t>
  </si>
  <si>
    <t>Pénzkészlet összesen (13+14+15+16) (17=05+06+07+12)</t>
  </si>
  <si>
    <t>Egyéb sajátos elszámolások (=08+09+10+11)</t>
  </si>
  <si>
    <t>11. melléklet</t>
  </si>
  <si>
    <t>12. melléklet</t>
  </si>
  <si>
    <t>Összesen (=C+D+E+F)</t>
  </si>
  <si>
    <t>13. melléklet</t>
  </si>
  <si>
    <t>Összesen (=C+D+E)</t>
  </si>
  <si>
    <t>Balatonakali Önkormányzat ingatlanok értékének vagyonelemenkénti bemutatása 2014. évben</t>
  </si>
  <si>
    <t>14. melléklet</t>
  </si>
  <si>
    <t>15. melléklet</t>
  </si>
  <si>
    <t>Összesen (=01+04+09)</t>
  </si>
  <si>
    <t>Összesen (=01+…+06)</t>
  </si>
  <si>
    <t>Évvégi eltérés  (+,-) mutatószám szerinti támogatás   (=F-(D+E))</t>
  </si>
  <si>
    <t>Eltérés (támogatásban és felhasználás szerint)       (=G-(F-H))</t>
  </si>
  <si>
    <t>Eltérés (D+E)-C</t>
  </si>
  <si>
    <t>16. melléklet</t>
  </si>
  <si>
    <t>Központosított előirányzatok (=01+ ... + 05)</t>
  </si>
  <si>
    <t>17. melléklet</t>
  </si>
  <si>
    <t>Eltérés (fel nem használt) (=D-C)</t>
  </si>
  <si>
    <t>18. melléklet</t>
  </si>
  <si>
    <t>M</t>
  </si>
  <si>
    <t>N</t>
  </si>
  <si>
    <t>D/I Költségvetési évben esedékes követelések  (01+…08)</t>
  </si>
  <si>
    <t>19. melléklet</t>
  </si>
  <si>
    <t>20. melléklet</t>
  </si>
  <si>
    <t>21. melléklet</t>
  </si>
  <si>
    <t>21. melléklet folytatása</t>
  </si>
  <si>
    <t>Elsődlegesen a 6. számlaosztály-ban elszámolt általános költségek (=08+09)</t>
  </si>
  <si>
    <t>22. melléklet</t>
  </si>
  <si>
    <t>22. melléklet folytatása</t>
  </si>
  <si>
    <t>082094 Közművelődés - kulturális alapú gazda-ságfejlesztés</t>
  </si>
  <si>
    <t>23. melléklet</t>
  </si>
  <si>
    <t>23. melléklet folytatása</t>
  </si>
  <si>
    <t>Balatonakali Önkormányzat 2014. évi bevételei kormányzati funkciónként - kötelező feladatok</t>
  </si>
  <si>
    <t>Balatonakali Önkormányzat 2013. évi bevételei kormányzati funkciónként - önként vállalt feladatok</t>
  </si>
  <si>
    <t>Balatonakali Önkormányzat 2014. évi kiadásai kormányzati funkciónként - önként vállalt feladatok</t>
  </si>
  <si>
    <t>24. melléklet</t>
  </si>
  <si>
    <t>25. melléklet</t>
  </si>
  <si>
    <t>26. melléklet</t>
  </si>
  <si>
    <t>Tárgy évi beszámoló záró adatai</t>
  </si>
  <si>
    <t xml:space="preserve">Bevételek                                    </t>
  </si>
  <si>
    <t xml:space="preserve">Kiadások                                      </t>
  </si>
  <si>
    <t>Pénzkészlet összesen (12+13+14+15) (16=05+06+07+11)</t>
  </si>
  <si>
    <t xml:space="preserve">Költségvetési bevételek (=05) </t>
  </si>
  <si>
    <t>Bevételek összesen (=06+09)</t>
  </si>
  <si>
    <t>A költségvetési szerv megnevezése, székhelye:</t>
  </si>
  <si>
    <t>PIR-törzsszáma:</t>
  </si>
  <si>
    <t>RENDEZŐ MÉRLEG</t>
  </si>
  <si>
    <t>249/2000. (XII.24.) Korm. rendelet</t>
  </si>
  <si>
    <t>4/2013. (I.11.) Korm. rendelet</t>
  </si>
  <si>
    <t>Összeg
Ft-ban</t>
  </si>
  <si>
    <t>Mérleg hivatkozási sora</t>
  </si>
  <si>
    <t>A) BEFEKTETETT ESZKÖZÖK</t>
  </si>
  <si>
    <t xml:space="preserve">A
</t>
  </si>
  <si>
    <t>A) NEMZETI VAGYONBA TARTOZÓ BEFEKTETETT ESZKÖZÖK</t>
  </si>
  <si>
    <t>D) KÖVETELÉSEK</t>
  </si>
  <si>
    <t>I. Immateriális javak</t>
  </si>
  <si>
    <t>A/I</t>
  </si>
  <si>
    <t>4. Szellemi termékek</t>
  </si>
  <si>
    <t>A/I/2</t>
  </si>
  <si>
    <t>2. Szellemi termékek</t>
  </si>
  <si>
    <t>II. Tárgyi eszközök</t>
  </si>
  <si>
    <t>A/II</t>
  </si>
  <si>
    <t>D/III</t>
  </si>
  <si>
    <t>III. Követelés jellegű sajátos elszámolások</t>
  </si>
  <si>
    <t>1. Ingatlanok és a kapcsolódó vagyoni értékű jogok</t>
  </si>
  <si>
    <t>A/II/1</t>
  </si>
  <si>
    <t>2. Gépek, berendezések és felszerelések</t>
  </si>
  <si>
    <t>A/II/2</t>
  </si>
  <si>
    <t>2. Gépek, berendezések, felszerelések, járművek</t>
  </si>
  <si>
    <t>3. Járművek</t>
  </si>
  <si>
    <t>5. Beruházások, felújítások</t>
  </si>
  <si>
    <t>A/II/4</t>
  </si>
  <si>
    <t>4. Beruházások, felújítások</t>
  </si>
  <si>
    <t>6. Beruházásra adott előlegek</t>
  </si>
  <si>
    <t>D/III/1</t>
  </si>
  <si>
    <t>1. Adott előlegek
 - ebből: beruházásokra adott előlegek</t>
  </si>
  <si>
    <t>III. Befektetett pénzügyi eszközök</t>
  </si>
  <si>
    <t>A/III</t>
  </si>
  <si>
    <t>1. Tartós részesedés</t>
  </si>
  <si>
    <t>A/III/1</t>
  </si>
  <si>
    <t>1. Tartós részesedések</t>
  </si>
  <si>
    <t>IV. Üzemeltetésre, kezelésre átadott, koncesszióba, vagyonkezelésbe adott, illetve vagyonkezelésbe vett eszközök</t>
  </si>
  <si>
    <t>1. Üzemeltetésre, kezelésre átadott eszközök</t>
  </si>
  <si>
    <t>B) FORGÓESZKÖZÖK</t>
  </si>
  <si>
    <t xml:space="preserve">
C
</t>
  </si>
  <si>
    <t>C) PÉNZESZKÖZÖK</t>
  </si>
  <si>
    <t>I. Készletek</t>
  </si>
  <si>
    <t>B/I</t>
  </si>
  <si>
    <t>II. Követelések</t>
  </si>
  <si>
    <t>1. Követelések áruszállításból, szolgáltatásból (vevők)</t>
  </si>
  <si>
    <t>D/I/4</t>
  </si>
  <si>
    <t>4. Költségvetési évben esedékes követelések működési bevételre</t>
  </si>
  <si>
    <t>2. Adósok</t>
  </si>
  <si>
    <t>D/I/3</t>
  </si>
  <si>
    <t>3. Költségvetési évben esedékes követelések közhatalmi bevételre</t>
  </si>
  <si>
    <t>III. Értékpapírok</t>
  </si>
  <si>
    <t>B/II</t>
  </si>
  <si>
    <t>II. Értékpapírok</t>
  </si>
  <si>
    <t>IV. Pénzeszközök</t>
  </si>
  <si>
    <t>1. Pénztárak, csekkek, betétkönyvek</t>
  </si>
  <si>
    <t>C/II</t>
  </si>
  <si>
    <t>2. Költségvetési pénzforgalmi számlák</t>
  </si>
  <si>
    <t>C/III</t>
  </si>
  <si>
    <t>C/IV</t>
  </si>
  <si>
    <t>V. Egyéb aktív pénzügyi elszámolások</t>
  </si>
  <si>
    <t>1. Költségvetési aktív függő elszámolások</t>
  </si>
  <si>
    <t>1. Adott előlegek</t>
  </si>
  <si>
    <t xml:space="preserve">
D
</t>
  </si>
  <si>
    <t>D) SAJÁT TŐKE</t>
  </si>
  <si>
    <t>G) SAJÁT TŐKE</t>
  </si>
  <si>
    <t>I. Tartós tőke</t>
  </si>
  <si>
    <t>1. Kezelésbe vett eszközök tartós tőkéje</t>
  </si>
  <si>
    <t>G/I</t>
  </si>
  <si>
    <t>II. Tőkeváltozások</t>
  </si>
  <si>
    <t>G/IV</t>
  </si>
  <si>
    <t>1. Kezelésbe vett eszközök tőkeváltozása</t>
  </si>
  <si>
    <t>III. Értékelési tartalék</t>
  </si>
  <si>
    <t>G/V</t>
  </si>
  <si>
    <t>E) TARTALÉKOK</t>
  </si>
  <si>
    <t>G/III</t>
  </si>
  <si>
    <t>I. Költségvetési tartalékok</t>
  </si>
  <si>
    <t>1. Költségvetési tartalék elszámolása</t>
  </si>
  <si>
    <t>F) KÖTELEZETTSÉGEK</t>
  </si>
  <si>
    <t>C
H
I</t>
  </si>
  <si>
    <t>I. Hosszú lejáratú kötelezettségek</t>
  </si>
  <si>
    <t>H/II</t>
  </si>
  <si>
    <t>II. Költségvetési évet követően esedékes kötelezettségek</t>
  </si>
  <si>
    <t>H/II/3</t>
  </si>
  <si>
    <t>3. Költségvetési évet követően esedékes kötelezettségek dologi kiadásokra</t>
  </si>
  <si>
    <t>II. Rövid lejáratú kötelezettségek</t>
  </si>
  <si>
    <t>H) KÖTELEZETTSÉGEK</t>
  </si>
  <si>
    <t>H/I/5</t>
  </si>
  <si>
    <t>5. Költségvetési évben esedékes kötelezettségek egyéb működési célú kiadásokra</t>
  </si>
  <si>
    <t>4. Kötelezettségek áruszállításból és szolgáltatásból (szállítók)</t>
  </si>
  <si>
    <t>Szakmai anyagok beszerzése        (K311)</t>
  </si>
  <si>
    <t>Üzemeltetési anyagok beszerzése        (K312)</t>
  </si>
  <si>
    <t>Informatikai szolgáltatások igénybevétele        (K321)</t>
  </si>
  <si>
    <t>Egyéb kommunikációs szolgáltatások        (K322)</t>
  </si>
  <si>
    <t>Közüzemi díjak        (K331)</t>
  </si>
  <si>
    <t>Vásárolt élelmezés        (K332)</t>
  </si>
  <si>
    <t>Karbantartási, kisjavítási szolgáltatások        (K334)</t>
  </si>
  <si>
    <t>Egyéb szolgáltatások         (K337)</t>
  </si>
  <si>
    <t>Kiküldetések kiadásai        (K341)</t>
  </si>
  <si>
    <t>Működési célú előzetesen felszámított általános forgalmi adó        (K351)</t>
  </si>
  <si>
    <t>Egyéb tárgyi eszközök beszerzése, létesítése        (K64)</t>
  </si>
  <si>
    <t>Beruházási célú előzetesen felszámított általános forgalmi adó        (K67)</t>
  </si>
  <si>
    <t>Foglalkoztatottak egyéb személyi juttatásai      (K1113)</t>
  </si>
  <si>
    <t>Foglalkoztatottak személyi juttatásai (=01+…+05)        (K11)</t>
  </si>
  <si>
    <t>Külső személyi juttatások (=07+08)        (K12)</t>
  </si>
  <si>
    <t>Személyi juttatások összesen (=06+09)        (K1)</t>
  </si>
  <si>
    <t>ebből: táppénz hozzájárulás    (K2)</t>
  </si>
  <si>
    <t>Készletbeszerzés (=16+17)        (K31)</t>
  </si>
  <si>
    <t>Kommunikációs szolgáltatások (=19+20)        (K32)</t>
  </si>
  <si>
    <t>Szolgáltatási kiadások (=22+...+25)        (K33)</t>
  </si>
  <si>
    <t>Különféle befizetések és egyéb dologi kiadások (=29)        (K35)</t>
  </si>
  <si>
    <t xml:space="preserve">Munkaadókat terhelő járulékok és szociális hozzájárulási adó (=12+…+15)   (K2)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</si>
</sst>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000"/>
    <numFmt numFmtId="170" formatCode="#,##0\ &quot;Ft&quot;"/>
    <numFmt numFmtId="171" formatCode="0.0"/>
    <numFmt numFmtId="172" formatCode="0.0000"/>
    <numFmt numFmtId="173" formatCode="mmm\ d/"/>
    <numFmt numFmtId="174" formatCode="[$-40E]yyyy\.\ mmmm\ d\."/>
    <numFmt numFmtId="175" formatCode="[$¥€-2]\ #\ ##,000_);[Red]\([$€-2]\ #\ ##,000\)"/>
    <numFmt numFmtId="176" formatCode="#,##0.00\ &quot;Ft&quot;"/>
    <numFmt numFmtId="177" formatCode="#,##0\ _F_t"/>
  </numFmts>
  <fonts count="66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MS Sans Serif"/>
      <family val="2"/>
    </font>
    <font>
      <b/>
      <i/>
      <sz val="10"/>
      <name val="MS Sans Serif"/>
      <family val="2"/>
    </font>
    <font>
      <sz val="12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MS Sans Serif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trike/>
      <sz val="12"/>
      <color indexed="10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i/>
      <sz val="9"/>
      <color indexed="8"/>
      <name val="Times New Roman"/>
      <family val="1"/>
    </font>
    <font>
      <i/>
      <sz val="9"/>
      <color indexed="8"/>
      <name val="Calibri"/>
      <family val="2"/>
    </font>
    <font>
      <i/>
      <sz val="9"/>
      <color indexed="10"/>
      <name val="Times New Roman"/>
      <family val="1"/>
    </font>
    <font>
      <i/>
      <sz val="11"/>
      <color indexed="8"/>
      <name val="Calibri"/>
      <family val="2"/>
    </font>
    <font>
      <i/>
      <strike/>
      <sz val="9"/>
      <name val="Times New Roman"/>
      <family val="1"/>
    </font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double"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 style="double">
        <color indexed="8"/>
      </right>
      <top style="thin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/>
      <right style="thin"/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/>
      <right style="double"/>
      <top style="double">
        <color indexed="8"/>
      </top>
      <bottom>
        <color indexed="63"/>
      </bottom>
    </border>
    <border>
      <left style="thin"/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>
        <color indexed="8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/>
      <top>
        <color indexed="63"/>
      </top>
      <bottom style="double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double"/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thin"/>
      <bottom style="double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>
        <color indexed="8"/>
      </top>
      <bottom style="double"/>
    </border>
    <border>
      <left style="thin"/>
      <right style="double"/>
      <top>
        <color indexed="63"/>
      </top>
      <bottom style="double">
        <color indexed="8"/>
      </bottom>
    </border>
    <border>
      <left style="thin"/>
      <right style="double"/>
      <top style="double">
        <color indexed="8"/>
      </top>
      <bottom style="double"/>
    </border>
    <border>
      <left style="thin"/>
      <right style="double"/>
      <top>
        <color indexed="63"/>
      </top>
      <bottom style="thin">
        <color indexed="8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 style="thin"/>
      <right style="double"/>
      <top style="thin">
        <color indexed="8"/>
      </top>
      <bottom style="double">
        <color indexed="8"/>
      </bottom>
    </border>
    <border>
      <left style="thin"/>
      <right style="double"/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>
        <color indexed="8"/>
      </left>
      <right style="thin"/>
      <top style="double"/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double"/>
      <top style="thin"/>
      <bottom style="double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/>
      <right style="double">
        <color indexed="8"/>
      </right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double">
        <color indexed="8"/>
      </left>
      <right style="thin"/>
      <top style="thin">
        <color indexed="8"/>
      </top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double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/>
      <top style="double">
        <color indexed="8"/>
      </top>
      <bottom style="thin"/>
    </border>
    <border>
      <left style="double"/>
      <right>
        <color indexed="63"/>
      </right>
      <top style="thin">
        <color indexed="8"/>
      </top>
      <bottom style="thin"/>
    </border>
    <border>
      <left>
        <color indexed="63"/>
      </left>
      <right style="double"/>
      <top style="thin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0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1" applyNumberFormat="0" applyAlignment="0" applyProtection="0"/>
    <xf numFmtId="0" fontId="17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54" fillId="19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0" borderId="7" applyNumberFormat="0" applyFont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6" borderId="1" applyNumberFormat="0" applyAlignment="0" applyProtection="0"/>
    <xf numFmtId="9" fontId="1" fillId="0" borderId="0" applyFill="0" applyBorder="0" applyAlignment="0" applyProtection="0"/>
  </cellStyleXfs>
  <cellXfs count="1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0" xfId="56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1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0" fontId="5" fillId="0" borderId="14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3" fontId="8" fillId="0" borderId="13" xfId="0" applyNumberFormat="1" applyFont="1" applyBorder="1" applyAlignment="1">
      <alignment horizontal="right" vertical="center" wrapText="1"/>
    </xf>
    <xf numFmtId="10" fontId="8" fillId="0" borderId="14" xfId="0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26" xfId="0" applyNumberFormat="1" applyFont="1" applyBorder="1" applyAlignment="1">
      <alignment horizontal="right" vertical="center" wrapText="1"/>
    </xf>
    <xf numFmtId="10" fontId="4" fillId="0" borderId="14" xfId="0" applyNumberFormat="1" applyFont="1" applyBorder="1" applyAlignment="1">
      <alignment horizontal="right" vertical="center" wrapText="1"/>
    </xf>
    <xf numFmtId="10" fontId="8" fillId="0" borderId="14" xfId="0" applyNumberFormat="1" applyFont="1" applyBorder="1" applyAlignment="1">
      <alignment horizontal="right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6" borderId="13" xfId="0" applyFont="1" applyFill="1" applyBorder="1" applyAlignment="1">
      <alignment horizontal="left" vertical="center" wrapText="1"/>
    </xf>
    <xf numFmtId="3" fontId="5" fillId="26" borderId="13" xfId="0" applyNumberFormat="1" applyFont="1" applyFill="1" applyBorder="1" applyAlignment="1">
      <alignment horizontal="right" vertical="center" wrapText="1"/>
    </xf>
    <xf numFmtId="10" fontId="5" fillId="26" borderId="14" xfId="0" applyNumberFormat="1" applyFont="1" applyFill="1" applyBorder="1" applyAlignment="1">
      <alignment horizontal="right" vertical="center" wrapText="1"/>
    </xf>
    <xf numFmtId="0" fontId="5" fillId="26" borderId="15" xfId="0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left" vertical="center" wrapText="1"/>
    </xf>
    <xf numFmtId="3" fontId="5" fillId="26" borderId="16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5" fillId="26" borderId="27" xfId="0" applyFont="1" applyFill="1" applyBorder="1" applyAlignment="1">
      <alignment horizontal="center" vertical="center" wrapText="1"/>
    </xf>
    <xf numFmtId="0" fontId="5" fillId="26" borderId="28" xfId="0" applyFont="1" applyFill="1" applyBorder="1" applyAlignment="1">
      <alignment horizontal="left" vertical="center" wrapText="1"/>
    </xf>
    <xf numFmtId="3" fontId="5" fillId="26" borderId="28" xfId="0" applyNumberFormat="1" applyFont="1" applyFill="1" applyBorder="1" applyAlignment="1">
      <alignment horizontal="right" vertical="center" wrapText="1"/>
    </xf>
    <xf numFmtId="10" fontId="5" fillId="26" borderId="29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10" fontId="4" fillId="0" borderId="30" xfId="0" applyNumberFormat="1" applyFont="1" applyBorder="1" applyAlignment="1">
      <alignment vertical="center"/>
    </xf>
    <xf numFmtId="10" fontId="5" fillId="26" borderId="14" xfId="0" applyNumberFormat="1" applyFont="1" applyFill="1" applyBorder="1" applyAlignment="1">
      <alignment vertical="center"/>
    </xf>
    <xf numFmtId="10" fontId="5" fillId="26" borderId="2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26" borderId="22" xfId="0" applyFont="1" applyFill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left" vertical="center" wrapText="1"/>
    </xf>
    <xf numFmtId="3" fontId="5" fillId="26" borderId="23" xfId="0" applyNumberFormat="1" applyFont="1" applyFill="1" applyBorder="1" applyAlignment="1">
      <alignment horizontal="right" vertical="center" wrapText="1"/>
    </xf>
    <xf numFmtId="10" fontId="5" fillId="26" borderId="24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10" fontId="4" fillId="0" borderId="14" xfId="0" applyNumberFormat="1" applyFont="1" applyFill="1" applyBorder="1" applyAlignment="1">
      <alignment vertical="center"/>
    </xf>
    <xf numFmtId="3" fontId="5" fillId="0" borderId="14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3" fontId="9" fillId="0" borderId="18" xfId="0" applyNumberFormat="1" applyFont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8" fillId="0" borderId="14" xfId="0" applyNumberFormat="1" applyFont="1" applyBorder="1" applyAlignment="1">
      <alignment horizontal="right" vertical="center" wrapText="1"/>
    </xf>
    <xf numFmtId="3" fontId="5" fillId="26" borderId="24" xfId="0" applyNumberFormat="1" applyFont="1" applyFill="1" applyBorder="1" applyAlignment="1">
      <alignment horizontal="righ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5" fillId="26" borderId="33" xfId="0" applyFont="1" applyFill="1" applyBorder="1" applyAlignment="1">
      <alignment horizontal="left" vertical="center" wrapText="1"/>
    </xf>
    <xf numFmtId="3" fontId="5" fillId="26" borderId="33" xfId="0" applyNumberFormat="1" applyFont="1" applyFill="1" applyBorder="1" applyAlignment="1">
      <alignment horizontal="right" vertical="center" wrapText="1"/>
    </xf>
    <xf numFmtId="10" fontId="5" fillId="26" borderId="3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0" fontId="1" fillId="0" borderId="0" xfId="59" applyAlignment="1">
      <alignment vertical="center"/>
      <protection/>
    </xf>
    <xf numFmtId="0" fontId="4" fillId="0" borderId="0" xfId="59" applyFont="1" applyBorder="1" applyAlignment="1">
      <alignment/>
      <protection/>
    </xf>
    <xf numFmtId="0" fontId="4" fillId="0" borderId="0" xfId="59" applyFont="1" applyAlignment="1">
      <alignment vertical="center"/>
      <protection/>
    </xf>
    <xf numFmtId="0" fontId="4" fillId="0" borderId="0" xfId="59" applyFont="1">
      <alignment/>
      <protection/>
    </xf>
    <xf numFmtId="0" fontId="1" fillId="0" borderId="0" xfId="59">
      <alignment/>
      <protection/>
    </xf>
    <xf numFmtId="0" fontId="7" fillId="0" borderId="0" xfId="59" applyFont="1" applyBorder="1" applyAlignment="1">
      <alignment horizontal="right"/>
      <protection/>
    </xf>
    <xf numFmtId="0" fontId="4" fillId="0" borderId="0" xfId="59" applyFont="1" applyAlignment="1">
      <alignment horizontal="center" vertical="center" wrapText="1"/>
      <protection/>
    </xf>
    <xf numFmtId="3" fontId="4" fillId="0" borderId="40" xfId="59" applyNumberFormat="1" applyFont="1" applyBorder="1" applyAlignment="1">
      <alignment horizontal="right" vertical="center"/>
      <protection/>
    </xf>
    <xf numFmtId="0" fontId="4" fillId="0" borderId="0" xfId="59" applyFont="1" applyBorder="1" applyAlignment="1">
      <alignment vertical="center"/>
      <protection/>
    </xf>
    <xf numFmtId="0" fontId="4" fillId="0" borderId="28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3" fontId="9" fillId="0" borderId="14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10" fontId="4" fillId="0" borderId="41" xfId="59" applyNumberFormat="1" applyFont="1" applyBorder="1" applyAlignment="1">
      <alignment horizontal="right" vertical="center"/>
      <protection/>
    </xf>
    <xf numFmtId="10" fontId="9" fillId="0" borderId="14" xfId="0" applyNumberFormat="1" applyFont="1" applyBorder="1" applyAlignment="1">
      <alignment vertical="center"/>
    </xf>
    <xf numFmtId="0" fontId="5" fillId="26" borderId="17" xfId="0" applyFont="1" applyFill="1" applyBorder="1" applyAlignment="1">
      <alignment horizontal="center" vertical="center" wrapText="1"/>
    </xf>
    <xf numFmtId="10" fontId="4" fillId="0" borderId="42" xfId="59" applyNumberFormat="1" applyFont="1" applyBorder="1" applyAlignment="1">
      <alignment horizontal="right" vertical="center"/>
      <protection/>
    </xf>
    <xf numFmtId="3" fontId="4" fillId="0" borderId="43" xfId="59" applyNumberFormat="1" applyFont="1" applyBorder="1" applyAlignment="1">
      <alignment horizontal="right" vertical="center"/>
      <protection/>
    </xf>
    <xf numFmtId="0" fontId="1" fillId="0" borderId="0" xfId="63">
      <alignment/>
      <protection/>
    </xf>
    <xf numFmtId="0" fontId="15" fillId="0" borderId="0" xfId="63" applyFont="1">
      <alignment/>
      <protection/>
    </xf>
    <xf numFmtId="0" fontId="4" fillId="0" borderId="0" xfId="63" applyFont="1">
      <alignment/>
      <protection/>
    </xf>
    <xf numFmtId="0" fontId="5" fillId="0" borderId="0" xfId="63" applyFont="1" applyAlignment="1">
      <alignment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Border="1" applyAlignment="1">
      <alignment wrapText="1"/>
      <protection/>
    </xf>
    <xf numFmtId="0" fontId="4" fillId="0" borderId="0" xfId="63" applyFont="1" applyBorder="1" applyAlignment="1">
      <alignment horizontal="right" wrapText="1"/>
      <protection/>
    </xf>
    <xf numFmtId="170" fontId="4" fillId="0" borderId="0" xfId="63" applyNumberFormat="1" applyFont="1" applyBorder="1" applyAlignment="1">
      <alignment horizontal="right" wrapText="1"/>
      <protection/>
    </xf>
    <xf numFmtId="0" fontId="5" fillId="0" borderId="0" xfId="63" applyFont="1" applyAlignment="1">
      <alignment horizontal="center"/>
      <protection/>
    </xf>
    <xf numFmtId="0" fontId="4" fillId="0" borderId="33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3" fontId="4" fillId="0" borderId="0" xfId="63" applyNumberFormat="1" applyFont="1" applyAlignment="1">
      <alignment vertical="center"/>
      <protection/>
    </xf>
    <xf numFmtId="3" fontId="4" fillId="0" borderId="13" xfId="63" applyNumberFormat="1" applyFont="1" applyBorder="1" applyAlignment="1">
      <alignment vertical="center"/>
      <protection/>
    </xf>
    <xf numFmtId="3" fontId="4" fillId="0" borderId="18" xfId="63" applyNumberFormat="1" applyFont="1" applyBorder="1" applyAlignment="1">
      <alignment vertical="center"/>
      <protection/>
    </xf>
    <xf numFmtId="3" fontId="4" fillId="0" borderId="14" xfId="63" applyNumberFormat="1" applyFont="1" applyBorder="1" applyAlignment="1">
      <alignment vertical="center"/>
      <protection/>
    </xf>
    <xf numFmtId="3" fontId="4" fillId="0" borderId="16" xfId="63" applyNumberFormat="1" applyFont="1" applyBorder="1" applyAlignment="1">
      <alignment vertical="center"/>
      <protection/>
    </xf>
    <xf numFmtId="3" fontId="4" fillId="0" borderId="25" xfId="63" applyNumberFormat="1" applyFont="1" applyBorder="1" applyAlignment="1">
      <alignment vertical="center"/>
      <protection/>
    </xf>
    <xf numFmtId="3" fontId="5" fillId="0" borderId="28" xfId="63" applyNumberFormat="1" applyFont="1" applyBorder="1" applyAlignment="1">
      <alignment vertical="center"/>
      <protection/>
    </xf>
    <xf numFmtId="3" fontId="5" fillId="0" borderId="29" xfId="63" applyNumberFormat="1" applyFont="1" applyBorder="1" applyAlignment="1">
      <alignment vertical="center"/>
      <protection/>
    </xf>
    <xf numFmtId="0" fontId="4" fillId="0" borderId="35" xfId="63" applyFont="1" applyBorder="1" applyAlignment="1">
      <alignment horizontal="center" vertical="center" wrapText="1"/>
      <protection/>
    </xf>
    <xf numFmtId="0" fontId="4" fillId="0" borderId="44" xfId="63" applyFont="1" applyBorder="1" applyAlignment="1">
      <alignment vertical="center" wrapText="1"/>
      <protection/>
    </xf>
    <xf numFmtId="0" fontId="4" fillId="0" borderId="45" xfId="63" applyFont="1" applyBorder="1" applyAlignment="1">
      <alignment vertical="center" wrapText="1"/>
      <protection/>
    </xf>
    <xf numFmtId="0" fontId="4" fillId="0" borderId="46" xfId="63" applyFont="1" applyBorder="1" applyAlignment="1">
      <alignment vertical="center" wrapText="1"/>
      <protection/>
    </xf>
    <xf numFmtId="0" fontId="5" fillId="0" borderId="47" xfId="63" applyFont="1" applyBorder="1" applyAlignment="1">
      <alignment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11" xfId="63" applyFont="1" applyBorder="1" applyAlignment="1">
      <alignment horizontal="center" vertical="center" wrapText="1"/>
      <protection/>
    </xf>
    <xf numFmtId="3" fontId="4" fillId="0" borderId="26" xfId="63" applyNumberFormat="1" applyFont="1" applyBorder="1" applyAlignment="1">
      <alignment vertical="center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47" xfId="63" applyFont="1" applyBorder="1" applyAlignment="1">
      <alignment horizontal="center" vertical="center" wrapText="1"/>
      <protection/>
    </xf>
    <xf numFmtId="0" fontId="4" fillId="0" borderId="24" xfId="63" applyFont="1" applyBorder="1" applyAlignment="1">
      <alignment horizontal="center" vertical="center" wrapText="1"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>
      <alignment horizontal="center"/>
      <protection/>
    </xf>
    <xf numFmtId="170" fontId="4" fillId="0" borderId="0" xfId="63" applyNumberFormat="1" applyFont="1" applyBorder="1" applyAlignment="1">
      <alignment horizontal="right"/>
      <protection/>
    </xf>
    <xf numFmtId="3" fontId="4" fillId="0" borderId="0" xfId="63" applyNumberFormat="1" applyFont="1" applyBorder="1" applyAlignment="1">
      <alignment horizontal="right"/>
      <protection/>
    </xf>
    <xf numFmtId="0" fontId="4" fillId="0" borderId="49" xfId="63" applyFont="1" applyBorder="1">
      <alignment/>
      <protection/>
    </xf>
    <xf numFmtId="170" fontId="4" fillId="0" borderId="49" xfId="63" applyNumberFormat="1" applyFont="1" applyBorder="1" applyAlignment="1">
      <alignment horizontal="right"/>
      <protection/>
    </xf>
    <xf numFmtId="3" fontId="4" fillId="0" borderId="49" xfId="63" applyNumberFormat="1" applyFont="1" applyBorder="1" applyAlignment="1">
      <alignment horizontal="right"/>
      <protection/>
    </xf>
    <xf numFmtId="170" fontId="4" fillId="0" borderId="0" xfId="63" applyNumberFormat="1" applyFont="1" applyAlignment="1">
      <alignment horizontal="right"/>
      <protection/>
    </xf>
    <xf numFmtId="3" fontId="4" fillId="0" borderId="0" xfId="63" applyNumberFormat="1" applyFont="1" applyAlignment="1">
      <alignment horizontal="right"/>
      <protection/>
    </xf>
    <xf numFmtId="0" fontId="5" fillId="0" borderId="0" xfId="63" applyFont="1" applyBorder="1" applyAlignment="1">
      <alignment horizontal="right"/>
      <protection/>
    </xf>
    <xf numFmtId="3" fontId="0" fillId="0" borderId="0" xfId="0" applyNumberFormat="1" applyAlignment="1">
      <alignment/>
    </xf>
    <xf numFmtId="10" fontId="5" fillId="26" borderId="37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0" fontId="9" fillId="0" borderId="52" xfId="0" applyNumberFormat="1" applyFont="1" applyBorder="1" applyAlignment="1">
      <alignment vertical="center"/>
    </xf>
    <xf numFmtId="10" fontId="4" fillId="0" borderId="52" xfId="0" applyNumberFormat="1" applyFont="1" applyFill="1" applyBorder="1" applyAlignment="1">
      <alignment vertical="center"/>
    </xf>
    <xf numFmtId="10" fontId="4" fillId="0" borderId="52" xfId="0" applyNumberFormat="1" applyFont="1" applyBorder="1" applyAlignment="1">
      <alignment vertical="center"/>
    </xf>
    <xf numFmtId="10" fontId="8" fillId="0" borderId="52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top" wrapText="1"/>
    </xf>
    <xf numFmtId="0" fontId="9" fillId="0" borderId="31" xfId="0" applyFont="1" applyFill="1" applyBorder="1" applyAlignment="1">
      <alignment horizontal="center" vertical="center" wrapText="1"/>
    </xf>
    <xf numFmtId="10" fontId="9" fillId="0" borderId="52" xfId="0" applyNumberFormat="1" applyFont="1" applyFill="1" applyBorder="1" applyAlignment="1">
      <alignment vertical="center"/>
    </xf>
    <xf numFmtId="0" fontId="9" fillId="0" borderId="18" xfId="0" applyFont="1" applyBorder="1" applyAlignment="1">
      <alignment horizontal="left" vertical="center" wrapText="1"/>
    </xf>
    <xf numFmtId="10" fontId="9" fillId="0" borderId="53" xfId="0" applyNumberFormat="1" applyFont="1" applyBorder="1" applyAlignment="1">
      <alignment vertical="center"/>
    </xf>
    <xf numFmtId="10" fontId="5" fillId="0" borderId="52" xfId="0" applyNumberFormat="1" applyFont="1" applyBorder="1" applyAlignment="1">
      <alignment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right" vertical="center" wrapText="1"/>
    </xf>
    <xf numFmtId="10" fontId="5" fillId="0" borderId="55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54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0" fontId="9" fillId="0" borderId="3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10" fontId="5" fillId="0" borderId="14" xfId="0" applyNumberFormat="1" applyFont="1" applyBorder="1" applyAlignment="1">
      <alignment horizontal="righ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3" fontId="4" fillId="0" borderId="58" xfId="0" applyNumberFormat="1" applyFont="1" applyBorder="1" applyAlignment="1">
      <alignment horizontal="right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3" fontId="4" fillId="0" borderId="61" xfId="0" applyNumberFormat="1" applyFont="1" applyBorder="1" applyAlignment="1">
      <alignment horizontal="right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left" vertical="center" wrapText="1"/>
    </xf>
    <xf numFmtId="3" fontId="5" fillId="0" borderId="61" xfId="0" applyNumberFormat="1" applyFont="1" applyBorder="1" applyAlignment="1">
      <alignment horizontal="right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left" vertical="center" wrapText="1"/>
    </xf>
    <xf numFmtId="3" fontId="5" fillId="0" borderId="64" xfId="0" applyNumberFormat="1" applyFont="1" applyBorder="1" applyAlignment="1">
      <alignment horizontal="right" vertical="center" wrapText="1"/>
    </xf>
    <xf numFmtId="3" fontId="4" fillId="0" borderId="57" xfId="0" applyNumberFormat="1" applyFont="1" applyBorder="1" applyAlignment="1">
      <alignment horizontal="right" vertical="center" wrapText="1"/>
    </xf>
    <xf numFmtId="3" fontId="4" fillId="0" borderId="60" xfId="0" applyNumberFormat="1" applyFont="1" applyBorder="1" applyAlignment="1">
      <alignment horizontal="right" vertical="center" wrapText="1"/>
    </xf>
    <xf numFmtId="3" fontId="5" fillId="0" borderId="60" xfId="0" applyNumberFormat="1" applyFont="1" applyBorder="1" applyAlignment="1">
      <alignment horizontal="right" vertical="center" wrapText="1"/>
    </xf>
    <xf numFmtId="3" fontId="5" fillId="0" borderId="63" xfId="0" applyNumberFormat="1" applyFont="1" applyBorder="1" applyAlignment="1">
      <alignment horizontal="right" vertical="center" wrapText="1"/>
    </xf>
    <xf numFmtId="3" fontId="4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5" fillId="0" borderId="66" xfId="0" applyNumberFormat="1" applyFont="1" applyBorder="1" applyAlignment="1">
      <alignment horizontal="right" vertical="center" wrapText="1"/>
    </xf>
    <xf numFmtId="3" fontId="5" fillId="0" borderId="67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70" xfId="0" applyNumberFormat="1" applyFont="1" applyBorder="1" applyAlignment="1">
      <alignment horizontal="center" vertical="center" wrapText="1"/>
    </xf>
    <xf numFmtId="49" fontId="4" fillId="0" borderId="71" xfId="0" applyNumberFormat="1" applyFont="1" applyBorder="1" applyAlignment="1">
      <alignment horizontal="center" vertical="center" wrapText="1"/>
    </xf>
    <xf numFmtId="49" fontId="5" fillId="0" borderId="71" xfId="0" applyNumberFormat="1" applyFont="1" applyBorder="1" applyAlignment="1">
      <alignment horizontal="center" vertical="center" wrapText="1"/>
    </xf>
    <xf numFmtId="49" fontId="5" fillId="0" borderId="72" xfId="0" applyNumberFormat="1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5" fillId="0" borderId="74" xfId="0" applyNumberFormat="1" applyFont="1" applyBorder="1" applyAlignment="1">
      <alignment horizontal="center" vertical="center" wrapText="1"/>
    </xf>
    <xf numFmtId="3" fontId="5" fillId="0" borderId="75" xfId="0" applyNumberFormat="1" applyFont="1" applyBorder="1" applyAlignment="1">
      <alignment horizontal="right" vertical="center" wrapText="1"/>
    </xf>
    <xf numFmtId="3" fontId="5" fillId="0" borderId="76" xfId="0" applyNumberFormat="1" applyFont="1" applyBorder="1" applyAlignment="1">
      <alignment horizontal="right" vertical="center" wrapText="1"/>
    </xf>
    <xf numFmtId="49" fontId="4" fillId="0" borderId="77" xfId="0" applyNumberFormat="1" applyFont="1" applyBorder="1" applyAlignment="1">
      <alignment horizontal="center" vertical="center" wrapText="1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78" xfId="0" applyNumberFormat="1" applyFont="1" applyBorder="1" applyAlignment="1">
      <alignment horizontal="right" vertical="center" wrapText="1"/>
    </xf>
    <xf numFmtId="3" fontId="4" fillId="0" borderId="79" xfId="0" applyNumberFormat="1" applyFont="1" applyBorder="1" applyAlignment="1">
      <alignment horizontal="right" vertical="center" wrapText="1"/>
    </xf>
    <xf numFmtId="49" fontId="5" fillId="0" borderId="80" xfId="0" applyNumberFormat="1" applyFont="1" applyBorder="1" applyAlignment="1">
      <alignment horizontal="center" vertical="center" wrapText="1"/>
    </xf>
    <xf numFmtId="0" fontId="5" fillId="0" borderId="80" xfId="0" applyFont="1" applyBorder="1" applyAlignment="1">
      <alignment horizontal="left" vertical="center" wrapText="1"/>
    </xf>
    <xf numFmtId="3" fontId="5" fillId="0" borderId="80" xfId="0" applyNumberFormat="1" applyFont="1" applyBorder="1" applyAlignment="1">
      <alignment horizontal="right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3" fontId="5" fillId="0" borderId="81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82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vertical="center" wrapText="1"/>
    </xf>
    <xf numFmtId="49" fontId="5" fillId="26" borderId="82" xfId="0" applyNumberFormat="1" applyFont="1" applyFill="1" applyBorder="1" applyAlignment="1">
      <alignment horizontal="center" vertical="center" wrapText="1"/>
    </xf>
    <xf numFmtId="3" fontId="5" fillId="0" borderId="83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26" borderId="84" xfId="0" applyNumberFormat="1" applyFont="1" applyFill="1" applyBorder="1" applyAlignment="1">
      <alignment horizontal="right" vertical="center" wrapText="1"/>
    </xf>
    <xf numFmtId="3" fontId="5" fillId="26" borderId="85" xfId="0" applyNumberFormat="1" applyFont="1" applyFill="1" applyBorder="1" applyAlignment="1">
      <alignment horizontal="right" vertical="center" wrapText="1"/>
    </xf>
    <xf numFmtId="3" fontId="5" fillId="26" borderId="86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3" fontId="5" fillId="0" borderId="87" xfId="0" applyNumberFormat="1" applyFont="1" applyBorder="1" applyAlignment="1">
      <alignment horizontal="right" vertical="center" wrapText="1"/>
    </xf>
    <xf numFmtId="3" fontId="5" fillId="0" borderId="88" xfId="0" applyNumberFormat="1" applyFont="1" applyBorder="1" applyAlignment="1">
      <alignment horizontal="right" vertical="center" wrapText="1"/>
    </xf>
    <xf numFmtId="3" fontId="4" fillId="0" borderId="61" xfId="0" applyNumberFormat="1" applyFont="1" applyBorder="1" applyAlignment="1">
      <alignment horizontal="right" vertical="center"/>
    </xf>
    <xf numFmtId="3" fontId="5" fillId="0" borderId="61" xfId="0" applyNumberFormat="1" applyFont="1" applyBorder="1" applyAlignment="1">
      <alignment horizontal="right" vertical="center"/>
    </xf>
    <xf numFmtId="3" fontId="5" fillId="0" borderId="64" xfId="0" applyNumberFormat="1" applyFont="1" applyBorder="1" applyAlignment="1">
      <alignment horizontal="right" vertical="center"/>
    </xf>
    <xf numFmtId="10" fontId="4" fillId="0" borderId="89" xfId="0" applyNumberFormat="1" applyFont="1" applyBorder="1" applyAlignment="1">
      <alignment horizontal="right" vertical="center" wrapText="1"/>
    </xf>
    <xf numFmtId="10" fontId="4" fillId="0" borderId="90" xfId="0" applyNumberFormat="1" applyFont="1" applyBorder="1" applyAlignment="1">
      <alignment horizontal="right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left" vertical="center" wrapText="1"/>
    </xf>
    <xf numFmtId="3" fontId="8" fillId="0" borderId="60" xfId="0" applyNumberFormat="1" applyFont="1" applyBorder="1" applyAlignment="1">
      <alignment horizontal="right" vertical="center" wrapText="1"/>
    </xf>
    <xf numFmtId="10" fontId="8" fillId="0" borderId="90" xfId="0" applyNumberFormat="1" applyFont="1" applyBorder="1" applyAlignment="1">
      <alignment horizontal="right" vertical="center" wrapText="1"/>
    </xf>
    <xf numFmtId="10" fontId="5" fillId="0" borderId="90" xfId="0" applyNumberFormat="1" applyFont="1" applyFill="1" applyBorder="1" applyAlignment="1">
      <alignment horizontal="right" vertical="center" wrapText="1"/>
    </xf>
    <xf numFmtId="0" fontId="9" fillId="0" borderId="60" xfId="0" applyFont="1" applyBorder="1" applyAlignment="1">
      <alignment horizontal="left" vertical="center" wrapText="1"/>
    </xf>
    <xf numFmtId="3" fontId="9" fillId="0" borderId="60" xfId="0" applyNumberFormat="1" applyFont="1" applyBorder="1" applyAlignment="1">
      <alignment horizontal="right" vertical="center" wrapText="1"/>
    </xf>
    <xf numFmtId="10" fontId="9" fillId="0" borderId="90" xfId="0" applyNumberFormat="1" applyFont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0" fontId="5" fillId="0" borderId="91" xfId="0" applyNumberFormat="1" applyFont="1" applyBorder="1" applyAlignment="1">
      <alignment horizontal="right" vertical="center" wrapText="1"/>
    </xf>
    <xf numFmtId="10" fontId="4" fillId="0" borderId="37" xfId="0" applyNumberFormat="1" applyFont="1" applyBorder="1" applyAlignment="1">
      <alignment horizontal="right" vertical="center" wrapText="1"/>
    </xf>
    <xf numFmtId="10" fontId="9" fillId="0" borderId="37" xfId="0" applyNumberFormat="1" applyFont="1" applyBorder="1" applyAlignment="1">
      <alignment horizontal="right" vertical="center" wrapText="1"/>
    </xf>
    <xf numFmtId="3" fontId="13" fillId="0" borderId="0" xfId="0" applyNumberFormat="1" applyFont="1" applyAlignment="1">
      <alignment vertical="center"/>
    </xf>
    <xf numFmtId="10" fontId="5" fillId="0" borderId="37" xfId="0" applyNumberFormat="1" applyFont="1" applyBorder="1" applyAlignment="1">
      <alignment horizontal="right" vertical="center" wrapText="1"/>
    </xf>
    <xf numFmtId="3" fontId="4" fillId="0" borderId="92" xfId="0" applyNumberFormat="1" applyFont="1" applyBorder="1" applyAlignment="1">
      <alignment horizontal="right" vertical="center" wrapText="1"/>
    </xf>
    <xf numFmtId="3" fontId="4" fillId="0" borderId="93" xfId="0" applyNumberFormat="1" applyFont="1" applyBorder="1" applyAlignment="1">
      <alignment horizontal="right" vertical="center" wrapText="1"/>
    </xf>
    <xf numFmtId="3" fontId="9" fillId="0" borderId="93" xfId="0" applyNumberFormat="1" applyFont="1" applyBorder="1" applyAlignment="1">
      <alignment horizontal="right" vertical="center" wrapText="1"/>
    </xf>
    <xf numFmtId="0" fontId="5" fillId="26" borderId="94" xfId="0" applyFont="1" applyFill="1" applyBorder="1" applyAlignment="1">
      <alignment horizontal="center" vertical="center" wrapText="1"/>
    </xf>
    <xf numFmtId="0" fontId="5" fillId="26" borderId="95" xfId="0" applyFont="1" applyFill="1" applyBorder="1" applyAlignment="1">
      <alignment horizontal="left" vertical="center" wrapText="1"/>
    </xf>
    <xf numFmtId="3" fontId="5" fillId="26" borderId="95" xfId="0" applyNumberFormat="1" applyFont="1" applyFill="1" applyBorder="1" applyAlignment="1">
      <alignment horizontal="right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8" fillId="0" borderId="94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10" fontId="5" fillId="0" borderId="37" xfId="0" applyNumberFormat="1" applyFont="1" applyFill="1" applyBorder="1" applyAlignment="1">
      <alignment horizontal="right" vertical="center" wrapText="1"/>
    </xf>
    <xf numFmtId="0" fontId="5" fillId="26" borderId="59" xfId="0" applyFont="1" applyFill="1" applyBorder="1" applyAlignment="1">
      <alignment horizontal="center" vertical="center" wrapText="1"/>
    </xf>
    <xf numFmtId="0" fontId="4" fillId="0" borderId="96" xfId="0" applyFont="1" applyBorder="1" applyAlignment="1">
      <alignment horizontal="left" vertical="center" wrapText="1"/>
    </xf>
    <xf numFmtId="3" fontId="4" fillId="0" borderId="96" xfId="0" applyNumberFormat="1" applyFont="1" applyBorder="1" applyAlignment="1">
      <alignment horizontal="right" vertical="center" wrapText="1"/>
    </xf>
    <xf numFmtId="3" fontId="4" fillId="0" borderId="97" xfId="0" applyNumberFormat="1" applyFont="1" applyBorder="1" applyAlignment="1">
      <alignment horizontal="right" vertical="center" wrapText="1"/>
    </xf>
    <xf numFmtId="3" fontId="8" fillId="0" borderId="93" xfId="0" applyNumberFormat="1" applyFont="1" applyBorder="1" applyAlignment="1">
      <alignment horizontal="right" vertical="center" wrapText="1"/>
    </xf>
    <xf numFmtId="0" fontId="5" fillId="26" borderId="83" xfId="0" applyFont="1" applyFill="1" applyBorder="1" applyAlignment="1">
      <alignment horizontal="left" vertical="center" wrapText="1"/>
    </xf>
    <xf numFmtId="3" fontId="5" fillId="26" borderId="83" xfId="0" applyNumberFormat="1" applyFont="1" applyFill="1" applyBorder="1" applyAlignment="1">
      <alignment horizontal="right" vertical="center" wrapText="1"/>
    </xf>
    <xf numFmtId="10" fontId="8" fillId="0" borderId="37" xfId="0" applyNumberFormat="1" applyFont="1" applyFill="1" applyBorder="1" applyAlignment="1">
      <alignment horizontal="right" vertical="center" wrapText="1"/>
    </xf>
    <xf numFmtId="10" fontId="4" fillId="0" borderId="37" xfId="0" applyNumberFormat="1" applyFont="1" applyFill="1" applyBorder="1" applyAlignment="1">
      <alignment horizontal="right" vertical="center" wrapText="1"/>
    </xf>
    <xf numFmtId="10" fontId="5" fillId="0" borderId="14" xfId="0" applyNumberFormat="1" applyFont="1" applyFill="1" applyBorder="1" applyAlignment="1">
      <alignment vertical="center"/>
    </xf>
    <xf numFmtId="10" fontId="8" fillId="0" borderId="14" xfId="0" applyNumberFormat="1" applyFont="1" applyFill="1" applyBorder="1" applyAlignment="1">
      <alignment vertical="center"/>
    </xf>
    <xf numFmtId="10" fontId="9" fillId="0" borderId="14" xfId="0" applyNumberFormat="1" applyFont="1" applyFill="1" applyBorder="1" applyAlignment="1">
      <alignment vertical="center"/>
    </xf>
    <xf numFmtId="10" fontId="5" fillId="0" borderId="25" xfId="0" applyNumberFormat="1" applyFont="1" applyFill="1" applyBorder="1" applyAlignment="1">
      <alignment vertical="center"/>
    </xf>
    <xf numFmtId="0" fontId="5" fillId="29" borderId="15" xfId="0" applyFont="1" applyFill="1" applyBorder="1" applyAlignment="1">
      <alignment horizontal="center" vertical="center" wrapText="1"/>
    </xf>
    <xf numFmtId="0" fontId="5" fillId="29" borderId="16" xfId="0" applyFont="1" applyFill="1" applyBorder="1" applyAlignment="1">
      <alignment horizontal="left" vertical="center" wrapText="1"/>
    </xf>
    <xf numFmtId="10" fontId="5" fillId="29" borderId="25" xfId="0" applyNumberFormat="1" applyFont="1" applyFill="1" applyBorder="1" applyAlignment="1">
      <alignment vertical="center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top" wrapText="1"/>
    </xf>
    <xf numFmtId="0" fontId="5" fillId="0" borderId="23" xfId="0" applyFont="1" applyBorder="1" applyAlignment="1">
      <alignment horizontal="left" vertical="center" wrapText="1"/>
    </xf>
    <xf numFmtId="3" fontId="5" fillId="0" borderId="23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5" fillId="29" borderId="1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 vertical="center" wrapText="1"/>
    </xf>
    <xf numFmtId="0" fontId="5" fillId="29" borderId="13" xfId="0" applyFont="1" applyFill="1" applyBorder="1" applyAlignment="1">
      <alignment horizontal="left" vertical="center" wrapText="1"/>
    </xf>
    <xf numFmtId="3" fontId="5" fillId="29" borderId="13" xfId="0" applyNumberFormat="1" applyFont="1" applyFill="1" applyBorder="1" applyAlignment="1">
      <alignment horizontal="right" vertical="center" wrapText="1"/>
    </xf>
    <xf numFmtId="3" fontId="5" fillId="29" borderId="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horizontal="center" vertical="top" wrapText="1"/>
    </xf>
    <xf numFmtId="0" fontId="4" fillId="0" borderId="98" xfId="0" applyFont="1" applyFill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right" vertical="center" wrapText="1"/>
    </xf>
    <xf numFmtId="3" fontId="4" fillId="0" borderId="45" xfId="0" applyNumberFormat="1" applyFont="1" applyBorder="1" applyAlignment="1">
      <alignment horizontal="right" vertical="center" wrapText="1"/>
    </xf>
    <xf numFmtId="3" fontId="9" fillId="0" borderId="45" xfId="0" applyNumberFormat="1" applyFont="1" applyBorder="1" applyAlignment="1">
      <alignment horizontal="right" vertical="center" wrapText="1"/>
    </xf>
    <xf numFmtId="3" fontId="8" fillId="0" borderId="45" xfId="0" applyNumberFormat="1" applyFont="1" applyBorder="1" applyAlignment="1">
      <alignment horizontal="right" vertical="center" wrapText="1"/>
    </xf>
    <xf numFmtId="3" fontId="5" fillId="0" borderId="45" xfId="0" applyNumberFormat="1" applyFont="1" applyBorder="1" applyAlignment="1">
      <alignment horizontal="right" vertical="center" wrapText="1"/>
    </xf>
    <xf numFmtId="3" fontId="4" fillId="0" borderId="46" xfId="0" applyNumberFormat="1" applyFont="1" applyBorder="1" applyAlignment="1">
      <alignment horizontal="right" vertical="center" wrapText="1"/>
    </xf>
    <xf numFmtId="10" fontId="5" fillId="29" borderId="14" xfId="0" applyNumberFormat="1" applyFont="1" applyFill="1" applyBorder="1" applyAlignment="1">
      <alignment vertical="center"/>
    </xf>
    <xf numFmtId="3" fontId="5" fillId="29" borderId="16" xfId="0" applyNumberFormat="1" applyFont="1" applyFill="1" applyBorder="1" applyAlignment="1">
      <alignment vertical="center"/>
    </xf>
    <xf numFmtId="0" fontId="5" fillId="29" borderId="22" xfId="0" applyFont="1" applyFill="1" applyBorder="1" applyAlignment="1">
      <alignment horizontal="center" vertical="center" wrapText="1"/>
    </xf>
    <xf numFmtId="0" fontId="5" fillId="29" borderId="23" xfId="0" applyFont="1" applyFill="1" applyBorder="1" applyAlignment="1">
      <alignment horizontal="left" vertical="center" wrapText="1"/>
    </xf>
    <xf numFmtId="3" fontId="5" fillId="29" borderId="47" xfId="0" applyNumberFormat="1" applyFont="1" applyFill="1" applyBorder="1" applyAlignment="1">
      <alignment horizontal="right" vertical="center" wrapText="1"/>
    </xf>
    <xf numFmtId="0" fontId="4" fillId="0" borderId="73" xfId="0" applyFont="1" applyFill="1" applyBorder="1" applyAlignment="1">
      <alignment horizontal="center" vertical="top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5" fillId="26" borderId="12" xfId="0" applyFont="1" applyFill="1" applyBorder="1" applyAlignment="1">
      <alignment horizontal="center" vertical="center" wrapText="1"/>
    </xf>
    <xf numFmtId="0" fontId="5" fillId="26" borderId="45" xfId="0" applyFont="1" applyFill="1" applyBorder="1" applyAlignment="1">
      <alignment horizontal="left" vertical="center" wrapText="1"/>
    </xf>
    <xf numFmtId="3" fontId="5" fillId="26" borderId="13" xfId="0" applyNumberFormat="1" applyFont="1" applyFill="1" applyBorder="1" applyAlignment="1">
      <alignment horizontal="right" vertical="center" wrapText="1"/>
    </xf>
    <xf numFmtId="3" fontId="5" fillId="26" borderId="14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171" fontId="4" fillId="0" borderId="13" xfId="0" applyNumberFormat="1" applyFont="1" applyBorder="1" applyAlignment="1">
      <alignment horizontal="center" vertical="center" wrapText="1"/>
    </xf>
    <xf numFmtId="171" fontId="5" fillId="0" borderId="13" xfId="0" applyNumberFormat="1" applyFont="1" applyBorder="1" applyAlignment="1">
      <alignment horizontal="center" vertical="center" wrapText="1"/>
    </xf>
    <xf numFmtId="172" fontId="9" fillId="0" borderId="13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71" fontId="5" fillId="26" borderId="23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4" fillId="0" borderId="99" xfId="0" applyNumberFormat="1" applyFont="1" applyBorder="1" applyAlignment="1">
      <alignment horizontal="right" vertical="center" wrapText="1"/>
    </xf>
    <xf numFmtId="3" fontId="4" fillId="0" borderId="100" xfId="0" applyNumberFormat="1" applyFont="1" applyBorder="1" applyAlignment="1">
      <alignment horizontal="right" vertical="center" wrapText="1"/>
    </xf>
    <xf numFmtId="3" fontId="9" fillId="0" borderId="100" xfId="0" applyNumberFormat="1" applyFont="1" applyBorder="1" applyAlignment="1">
      <alignment horizontal="right" vertical="center" wrapText="1"/>
    </xf>
    <xf numFmtId="3" fontId="8" fillId="0" borderId="100" xfId="0" applyNumberFormat="1" applyFont="1" applyBorder="1" applyAlignment="1">
      <alignment horizontal="right" vertical="center" wrapText="1"/>
    </xf>
    <xf numFmtId="3" fontId="5" fillId="0" borderId="100" xfId="0" applyNumberFormat="1" applyFont="1" applyBorder="1" applyAlignment="1">
      <alignment horizontal="right" vertical="center" wrapText="1"/>
    </xf>
    <xf numFmtId="3" fontId="4" fillId="0" borderId="101" xfId="0" applyNumberFormat="1" applyFont="1" applyBorder="1" applyAlignment="1">
      <alignment horizontal="right" vertical="center" wrapText="1"/>
    </xf>
    <xf numFmtId="0" fontId="7" fillId="0" borderId="102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/>
    </xf>
    <xf numFmtId="0" fontId="4" fillId="0" borderId="40" xfId="0" applyFont="1" applyBorder="1" applyAlignment="1">
      <alignment horizontal="justify" vertical="center"/>
    </xf>
    <xf numFmtId="3" fontId="4" fillId="0" borderId="40" xfId="0" applyNumberFormat="1" applyFont="1" applyBorder="1" applyAlignment="1">
      <alignment horizontal="right" vertical="center"/>
    </xf>
    <xf numFmtId="0" fontId="4" fillId="0" borderId="66" xfId="0" applyFont="1" applyBorder="1" applyAlignment="1">
      <alignment horizontal="justify" vertical="center"/>
    </xf>
    <xf numFmtId="3" fontId="4" fillId="0" borderId="95" xfId="0" applyNumberFormat="1" applyFont="1" applyBorder="1" applyAlignment="1">
      <alignment horizontal="right" vertical="center"/>
    </xf>
    <xf numFmtId="3" fontId="4" fillId="0" borderId="103" xfId="0" applyNumberFormat="1" applyFont="1" applyBorder="1" applyAlignment="1">
      <alignment horizontal="right" vertical="center"/>
    </xf>
    <xf numFmtId="3" fontId="4" fillId="0" borderId="103" xfId="59" applyNumberFormat="1" applyFont="1" applyBorder="1" applyAlignment="1">
      <alignment horizontal="right" vertical="center"/>
      <protection/>
    </xf>
    <xf numFmtId="10" fontId="4" fillId="0" borderId="104" xfId="59" applyNumberFormat="1" applyFont="1" applyBorder="1" applyAlignment="1">
      <alignment horizontal="right" vertical="center"/>
      <protection/>
    </xf>
    <xf numFmtId="0" fontId="8" fillId="0" borderId="18" xfId="0" applyFont="1" applyFill="1" applyBorder="1" applyAlignment="1">
      <alignment horizontal="left" vertical="center" wrapText="1"/>
    </xf>
    <xf numFmtId="3" fontId="8" fillId="0" borderId="100" xfId="0" applyNumberFormat="1" applyFont="1" applyFill="1" applyBorder="1" applyAlignment="1">
      <alignment horizontal="right" vertical="center" wrapText="1"/>
    </xf>
    <xf numFmtId="3" fontId="8" fillId="0" borderId="105" xfId="0" applyNumberFormat="1" applyFont="1" applyFill="1" applyBorder="1" applyAlignment="1">
      <alignment horizontal="right" vertical="center" wrapText="1"/>
    </xf>
    <xf numFmtId="10" fontId="8" fillId="0" borderId="106" xfId="59" applyNumberFormat="1" applyFont="1" applyBorder="1" applyAlignment="1">
      <alignment horizontal="right" vertical="center"/>
      <protection/>
    </xf>
    <xf numFmtId="0" fontId="8" fillId="0" borderId="31" xfId="0" applyFont="1" applyFill="1" applyBorder="1" applyAlignment="1">
      <alignment horizontal="center" vertical="center" wrapText="1"/>
    </xf>
    <xf numFmtId="0" fontId="8" fillId="0" borderId="105" xfId="0" applyFont="1" applyFill="1" applyBorder="1" applyAlignment="1">
      <alignment horizontal="left" vertical="center" wrapText="1"/>
    </xf>
    <xf numFmtId="10" fontId="8" fillId="0" borderId="107" xfId="59" applyNumberFormat="1" applyFont="1" applyBorder="1" applyAlignment="1">
      <alignment horizontal="right" vertical="center"/>
      <protection/>
    </xf>
    <xf numFmtId="0" fontId="8" fillId="0" borderId="108" xfId="57" applyFont="1" applyBorder="1" applyAlignment="1">
      <alignment horizontal="justify" vertical="center"/>
      <protection/>
    </xf>
    <xf numFmtId="3" fontId="8" fillId="0" borderId="109" xfId="57" applyNumberFormat="1" applyFont="1" applyBorder="1" applyAlignment="1">
      <alignment horizontal="right" vertical="center"/>
      <protection/>
    </xf>
    <xf numFmtId="3" fontId="8" fillId="0" borderId="110" xfId="57" applyNumberFormat="1" applyFont="1" applyBorder="1" applyAlignment="1">
      <alignment horizontal="right" vertical="center"/>
      <protection/>
    </xf>
    <xf numFmtId="3" fontId="8" fillId="0" borderId="111" xfId="57" applyNumberFormat="1" applyFont="1" applyBorder="1" applyAlignment="1">
      <alignment horizontal="right" vertical="center"/>
      <protection/>
    </xf>
    <xf numFmtId="9" fontId="8" fillId="0" borderId="107" xfId="57" applyNumberFormat="1" applyFont="1" applyBorder="1" applyAlignment="1">
      <alignment horizontal="right" vertical="center"/>
      <protection/>
    </xf>
    <xf numFmtId="0" fontId="8" fillId="0" borderId="105" xfId="57" applyFont="1" applyBorder="1" applyAlignment="1">
      <alignment horizontal="justify" vertical="center"/>
      <protection/>
    </xf>
    <xf numFmtId="3" fontId="8" fillId="0" borderId="105" xfId="57" applyNumberFormat="1" applyFont="1" applyBorder="1" applyAlignment="1">
      <alignment horizontal="right" vertical="center"/>
      <protection/>
    </xf>
    <xf numFmtId="49" fontId="10" fillId="30" borderId="18" xfId="0" applyNumberFormat="1" applyFont="1" applyFill="1" applyBorder="1" applyAlignment="1">
      <alignment horizontal="left" vertical="center" wrapText="1" shrinkToFit="1"/>
    </xf>
    <xf numFmtId="0" fontId="4" fillId="0" borderId="112" xfId="0" applyFont="1" applyBorder="1" applyAlignment="1">
      <alignment horizontal="justify" vertical="center"/>
    </xf>
    <xf numFmtId="3" fontId="4" fillId="0" borderId="112" xfId="0" applyNumberFormat="1" applyFont="1" applyBorder="1" applyAlignment="1">
      <alignment horizontal="right" vertical="center"/>
    </xf>
    <xf numFmtId="49" fontId="10" fillId="30" borderId="13" xfId="0" applyNumberFormat="1" applyFont="1" applyFill="1" applyBorder="1" applyAlignment="1">
      <alignment horizontal="left" vertical="center" wrapText="1" shrinkToFit="1"/>
    </xf>
    <xf numFmtId="3" fontId="4" fillId="0" borderId="13" xfId="0" applyNumberFormat="1" applyFont="1" applyBorder="1" applyAlignment="1">
      <alignment horizontal="right" vertical="center"/>
    </xf>
    <xf numFmtId="3" fontId="4" fillId="0" borderId="76" xfId="0" applyNumberFormat="1" applyFont="1" applyBorder="1" applyAlignment="1">
      <alignment horizontal="right" vertical="center"/>
    </xf>
    <xf numFmtId="3" fontId="4" fillId="0" borderId="75" xfId="0" applyNumberFormat="1" applyFont="1" applyBorder="1" applyAlignment="1">
      <alignment horizontal="right" vertical="center"/>
    </xf>
    <xf numFmtId="3" fontId="4" fillId="0" borderId="76" xfId="59" applyNumberFormat="1" applyFont="1" applyBorder="1" applyAlignment="1">
      <alignment horizontal="right" vertical="center"/>
      <protection/>
    </xf>
    <xf numFmtId="10" fontId="4" fillId="0" borderId="113" xfId="59" applyNumberFormat="1" applyFont="1" applyBorder="1" applyAlignment="1">
      <alignment horizontal="right" vertical="center"/>
      <protection/>
    </xf>
    <xf numFmtId="0" fontId="8" fillId="0" borderId="32" xfId="0" applyFont="1" applyFill="1" applyBorder="1" applyAlignment="1">
      <alignment horizontal="center" vertical="center" wrapText="1"/>
    </xf>
    <xf numFmtId="0" fontId="8" fillId="0" borderId="13" xfId="59" applyFont="1" applyFill="1" applyBorder="1" applyAlignment="1">
      <alignment vertical="center" wrapText="1"/>
      <protection/>
    </xf>
    <xf numFmtId="3" fontId="8" fillId="0" borderId="110" xfId="59" applyNumberFormat="1" applyFont="1" applyFill="1" applyBorder="1" applyAlignment="1">
      <alignment horizontal="right" vertical="center"/>
      <protection/>
    </xf>
    <xf numFmtId="3" fontId="8" fillId="0" borderId="110" xfId="0" applyNumberFormat="1" applyFont="1" applyFill="1" applyBorder="1" applyAlignment="1">
      <alignment horizontal="right" vertical="center"/>
    </xf>
    <xf numFmtId="10" fontId="8" fillId="0" borderId="107" xfId="59" applyNumberFormat="1" applyFont="1" applyFill="1" applyBorder="1" applyAlignment="1">
      <alignment horizontal="right" vertical="center"/>
      <protection/>
    </xf>
    <xf numFmtId="0" fontId="8" fillId="0" borderId="105" xfId="59" applyFont="1" applyFill="1" applyBorder="1" applyAlignment="1">
      <alignment vertical="center" wrapText="1"/>
      <protection/>
    </xf>
    <xf numFmtId="3" fontId="8" fillId="0" borderId="105" xfId="59" applyNumberFormat="1" applyFont="1" applyFill="1" applyBorder="1" applyAlignment="1">
      <alignment horizontal="right" vertical="center"/>
      <protection/>
    </xf>
    <xf numFmtId="3" fontId="8" fillId="0" borderId="105" xfId="0" applyNumberFormat="1" applyFont="1" applyFill="1" applyBorder="1" applyAlignment="1">
      <alignment horizontal="right" vertical="center"/>
    </xf>
    <xf numFmtId="3" fontId="4" fillId="0" borderId="112" xfId="59" applyNumberFormat="1" applyFont="1" applyBorder="1" applyAlignment="1">
      <alignment horizontal="right" vertical="center"/>
      <protection/>
    </xf>
    <xf numFmtId="10" fontId="4" fillId="0" borderId="114" xfId="59" applyNumberFormat="1" applyFont="1" applyBorder="1" applyAlignment="1">
      <alignment horizontal="right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15" xfId="59" applyFont="1" applyFill="1" applyBorder="1" applyAlignment="1">
      <alignment vertical="center" wrapText="1"/>
      <protection/>
    </xf>
    <xf numFmtId="3" fontId="8" fillId="0" borderId="116" xfId="59" applyNumberFormat="1" applyFont="1" applyFill="1" applyBorder="1" applyAlignment="1">
      <alignment horizontal="right" vertical="center"/>
      <protection/>
    </xf>
    <xf numFmtId="3" fontId="8" fillId="0" borderId="117" xfId="0" applyNumberFormat="1" applyFont="1" applyFill="1" applyBorder="1" applyAlignment="1">
      <alignment horizontal="right" vertical="center"/>
    </xf>
    <xf numFmtId="10" fontId="8" fillId="0" borderId="118" xfId="59" applyNumberFormat="1" applyFont="1" applyFill="1" applyBorder="1" applyAlignment="1">
      <alignment horizontal="right" vertical="center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3" fontId="8" fillId="0" borderId="116" xfId="0" applyNumberFormat="1" applyFont="1" applyFill="1" applyBorder="1" applyAlignment="1">
      <alignment horizontal="right" vertical="center"/>
    </xf>
    <xf numFmtId="0" fontId="1" fillId="0" borderId="0" xfId="58" applyAlignment="1">
      <alignment vertical="center"/>
      <protection/>
    </xf>
    <xf numFmtId="0" fontId="4" fillId="0" borderId="0" xfId="58" applyFont="1" applyAlignment="1">
      <alignment vertical="center"/>
      <protection/>
    </xf>
    <xf numFmtId="0" fontId="4" fillId="0" borderId="0" xfId="58" applyFont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22" xfId="58" applyFont="1" applyBorder="1" applyAlignment="1">
      <alignment horizontal="center" vertical="center" wrapText="1"/>
      <protection/>
    </xf>
    <xf numFmtId="0" fontId="4" fillId="0" borderId="23" xfId="58" applyFont="1" applyBorder="1" applyAlignment="1">
      <alignment horizontal="center" vertical="center" wrapText="1"/>
      <protection/>
    </xf>
    <xf numFmtId="0" fontId="1" fillId="0" borderId="0" xfId="58">
      <alignment/>
      <protection/>
    </xf>
    <xf numFmtId="0" fontId="3" fillId="0" borderId="0" xfId="58" applyFont="1" applyAlignment="1">
      <alignment vertical="center" wrapText="1"/>
      <protection/>
    </xf>
    <xf numFmtId="0" fontId="5" fillId="0" borderId="0" xfId="58" applyFont="1" applyAlignment="1">
      <alignment horizontal="center" vertical="center"/>
      <protection/>
    </xf>
    <xf numFmtId="0" fontId="4" fillId="0" borderId="30" xfId="58" applyFont="1" applyBorder="1" applyAlignment="1">
      <alignment horizontal="center" vertical="center"/>
      <protection/>
    </xf>
    <xf numFmtId="0" fontId="4" fillId="0" borderId="33" xfId="58" applyFont="1" applyBorder="1" applyAlignment="1">
      <alignment horizontal="center" vertical="center" wrapText="1"/>
      <protection/>
    </xf>
    <xf numFmtId="0" fontId="4" fillId="0" borderId="33" xfId="58" applyFont="1" applyBorder="1" applyAlignment="1">
      <alignment horizontal="center" vertical="center"/>
      <protection/>
    </xf>
    <xf numFmtId="0" fontId="4" fillId="0" borderId="37" xfId="58" applyFont="1" applyBorder="1" applyAlignment="1">
      <alignment horizontal="center" vertical="center"/>
      <protection/>
    </xf>
    <xf numFmtId="0" fontId="4" fillId="0" borderId="23" xfId="58" applyFont="1" applyBorder="1" applyAlignment="1">
      <alignment horizontal="center" vertical="center"/>
      <protection/>
    </xf>
    <xf numFmtId="0" fontId="4" fillId="0" borderId="24" xfId="58" applyFont="1" applyBorder="1" applyAlignment="1">
      <alignment horizontal="center" vertical="center"/>
      <protection/>
    </xf>
    <xf numFmtId="0" fontId="4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vertical="center"/>
      <protection/>
    </xf>
    <xf numFmtId="0" fontId="4" fillId="0" borderId="0" xfId="62" applyFont="1" applyBorder="1" applyAlignment="1">
      <alignment horizontal="center" vertical="center"/>
      <protection/>
    </xf>
    <xf numFmtId="9" fontId="4" fillId="0" borderId="18" xfId="58" applyNumberFormat="1" applyFont="1" applyBorder="1" applyAlignment="1">
      <alignment horizontal="right" vertical="center"/>
      <protection/>
    </xf>
    <xf numFmtId="3" fontId="4" fillId="0" borderId="18" xfId="58" applyNumberFormat="1" applyFont="1" applyBorder="1" applyAlignment="1">
      <alignment horizontal="right" vertical="center"/>
      <protection/>
    </xf>
    <xf numFmtId="0" fontId="4" fillId="0" borderId="18" xfId="58" applyFont="1" applyBorder="1" applyAlignment="1">
      <alignment horizontal="right" vertical="center"/>
      <protection/>
    </xf>
    <xf numFmtId="3" fontId="4" fillId="0" borderId="18" xfId="58" applyNumberFormat="1" applyFont="1" applyBorder="1" applyAlignment="1">
      <alignment vertical="center"/>
      <protection/>
    </xf>
    <xf numFmtId="3" fontId="4" fillId="0" borderId="26" xfId="58" applyNumberFormat="1" applyFont="1" applyBorder="1" applyAlignment="1">
      <alignment horizontal="right" vertical="center"/>
      <protection/>
    </xf>
    <xf numFmtId="0" fontId="4" fillId="0" borderId="12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vertical="center"/>
      <protection/>
    </xf>
    <xf numFmtId="9" fontId="4" fillId="0" borderId="13" xfId="58" applyNumberFormat="1" applyFont="1" applyBorder="1" applyAlignment="1">
      <alignment horizontal="right" vertical="center"/>
      <protection/>
    </xf>
    <xf numFmtId="3" fontId="4" fillId="0" borderId="13" xfId="58" applyNumberFormat="1" applyFont="1" applyBorder="1" applyAlignment="1">
      <alignment horizontal="right" vertical="center"/>
      <protection/>
    </xf>
    <xf numFmtId="0" fontId="4" fillId="0" borderId="13" xfId="58" applyFont="1" applyBorder="1" applyAlignment="1">
      <alignment horizontal="right" vertical="center"/>
      <protection/>
    </xf>
    <xf numFmtId="3" fontId="4" fillId="0" borderId="13" xfId="58" applyNumberFormat="1" applyFont="1" applyBorder="1" applyAlignment="1">
      <alignment vertical="center"/>
      <protection/>
    </xf>
    <xf numFmtId="3" fontId="4" fillId="0" borderId="14" xfId="58" applyNumberFormat="1" applyFont="1" applyBorder="1" applyAlignment="1">
      <alignment horizontal="right" vertical="center"/>
      <protection/>
    </xf>
    <xf numFmtId="0" fontId="4" fillId="0" borderId="15" xfId="58" applyFont="1" applyBorder="1" applyAlignment="1">
      <alignment horizontal="center" vertical="center"/>
      <protection/>
    </xf>
    <xf numFmtId="0" fontId="4" fillId="0" borderId="16" xfId="58" applyFont="1" applyBorder="1" applyAlignment="1">
      <alignment vertical="center"/>
      <protection/>
    </xf>
    <xf numFmtId="3" fontId="4" fillId="0" borderId="16" xfId="58" applyNumberFormat="1" applyFont="1" applyBorder="1" applyAlignment="1">
      <alignment horizontal="right" vertical="center"/>
      <protection/>
    </xf>
    <xf numFmtId="0" fontId="4" fillId="0" borderId="16" xfId="58" applyFont="1" applyBorder="1" applyAlignment="1">
      <alignment horizontal="right" vertical="center"/>
      <protection/>
    </xf>
    <xf numFmtId="3" fontId="4" fillId="0" borderId="16" xfId="58" applyNumberFormat="1" applyFont="1" applyBorder="1" applyAlignment="1">
      <alignment vertical="center"/>
      <protection/>
    </xf>
    <xf numFmtId="3" fontId="4" fillId="0" borderId="25" xfId="58" applyNumberFormat="1" applyFont="1" applyBorder="1" applyAlignment="1">
      <alignment horizontal="right" vertical="center"/>
      <protection/>
    </xf>
    <xf numFmtId="0" fontId="4" fillId="0" borderId="0" xfId="58" applyFont="1">
      <alignment/>
      <protection/>
    </xf>
    <xf numFmtId="0" fontId="4" fillId="0" borderId="0" xfId="62" applyFont="1" applyAlignment="1">
      <alignment vertical="center"/>
      <protection/>
    </xf>
    <xf numFmtId="0" fontId="1" fillId="0" borderId="0" xfId="62" applyAlignment="1">
      <alignment vertical="center"/>
      <protection/>
    </xf>
    <xf numFmtId="0" fontId="4" fillId="0" borderId="0" xfId="62" applyFont="1" applyBorder="1" applyAlignment="1">
      <alignment/>
      <protection/>
    </xf>
    <xf numFmtId="0" fontId="4" fillId="0" borderId="0" xfId="62" applyFont="1" applyBorder="1" applyAlignment="1">
      <alignment horizontal="right"/>
      <protection/>
    </xf>
    <xf numFmtId="0" fontId="4" fillId="0" borderId="0" xfId="62" applyFont="1">
      <alignment/>
      <protection/>
    </xf>
    <xf numFmtId="0" fontId="1" fillId="0" borderId="0" xfId="62">
      <alignment/>
      <protection/>
    </xf>
    <xf numFmtId="0" fontId="10" fillId="0" borderId="119" xfId="62" applyFont="1" applyBorder="1" applyAlignment="1">
      <alignment horizontal="center" vertical="center" wrapText="1"/>
      <protection/>
    </xf>
    <xf numFmtId="0" fontId="4" fillId="0" borderId="120" xfId="62" applyFont="1" applyBorder="1" applyAlignment="1">
      <alignment horizontal="center" vertical="center" wrapText="1"/>
      <protection/>
    </xf>
    <xf numFmtId="0" fontId="4" fillId="0" borderId="121" xfId="62" applyFont="1" applyBorder="1" applyAlignment="1">
      <alignment horizontal="center" vertical="center" wrapText="1"/>
      <protection/>
    </xf>
    <xf numFmtId="0" fontId="4" fillId="0" borderId="122" xfId="62" applyFont="1" applyBorder="1" applyAlignment="1">
      <alignment horizontal="center" vertical="center" wrapText="1"/>
      <protection/>
    </xf>
    <xf numFmtId="0" fontId="4" fillId="0" borderId="123" xfId="62" applyFont="1" applyBorder="1" applyAlignment="1">
      <alignment horizontal="center" vertical="center" wrapText="1"/>
      <protection/>
    </xf>
    <xf numFmtId="0" fontId="10" fillId="0" borderId="86" xfId="62" applyFont="1" applyBorder="1" applyAlignment="1">
      <alignment horizontal="center" vertical="center" wrapText="1"/>
      <protection/>
    </xf>
    <xf numFmtId="0" fontId="10" fillId="0" borderId="84" xfId="62" applyFont="1" applyBorder="1" applyAlignment="1">
      <alignment horizontal="center" vertical="center" wrapText="1"/>
      <protection/>
    </xf>
    <xf numFmtId="0" fontId="4" fillId="0" borderId="124" xfId="62" applyFont="1" applyBorder="1" applyAlignment="1">
      <alignment horizontal="center" vertical="center" wrapText="1"/>
      <protection/>
    </xf>
    <xf numFmtId="0" fontId="4" fillId="0" borderId="125" xfId="62" applyFont="1" applyBorder="1" applyAlignment="1">
      <alignment horizontal="center" vertical="center" wrapText="1"/>
      <protection/>
    </xf>
    <xf numFmtId="0" fontId="4" fillId="0" borderId="126" xfId="62" applyFont="1" applyBorder="1" applyAlignment="1">
      <alignment horizontal="center" vertical="center" wrapText="1"/>
      <protection/>
    </xf>
    <xf numFmtId="0" fontId="4" fillId="0" borderId="127" xfId="62" applyFont="1" applyBorder="1" applyAlignment="1">
      <alignment horizontal="center" vertical="center" wrapText="1"/>
      <protection/>
    </xf>
    <xf numFmtId="0" fontId="4" fillId="0" borderId="128" xfId="62" applyFont="1" applyBorder="1" applyAlignment="1">
      <alignment horizontal="justify" vertical="center" wrapText="1"/>
      <protection/>
    </xf>
    <xf numFmtId="0" fontId="4" fillId="0" borderId="129" xfId="62" applyFont="1" applyBorder="1" applyAlignment="1">
      <alignment horizontal="center" vertical="center" wrapText="1"/>
      <protection/>
    </xf>
    <xf numFmtId="0" fontId="4" fillId="0" borderId="130" xfId="62" applyFont="1" applyBorder="1" applyAlignment="1">
      <alignment horizontal="center" vertical="center"/>
      <protection/>
    </xf>
    <xf numFmtId="0" fontId="4" fillId="0" borderId="131" xfId="62" applyFont="1" applyBorder="1" applyAlignment="1">
      <alignment vertical="center" wrapText="1"/>
      <protection/>
    </xf>
    <xf numFmtId="0" fontId="4" fillId="0" borderId="132" xfId="62" applyFont="1" applyBorder="1" applyAlignment="1">
      <alignment horizontal="center" vertical="center" wrapText="1"/>
      <protection/>
    </xf>
    <xf numFmtId="0" fontId="4" fillId="0" borderId="126" xfId="62" applyFont="1" applyBorder="1" applyAlignment="1">
      <alignment horizontal="center" vertical="center"/>
      <protection/>
    </xf>
    <xf numFmtId="0" fontId="9" fillId="0" borderId="0" xfId="62" applyFont="1" applyAlignment="1">
      <alignment horizontal="justify" vertical="center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vertical="center"/>
      <protection/>
    </xf>
    <xf numFmtId="0" fontId="4" fillId="0" borderId="40" xfId="62" applyFont="1" applyBorder="1" applyAlignment="1">
      <alignment horizontal="justify" vertical="center" wrapText="1"/>
      <protection/>
    </xf>
    <xf numFmtId="3" fontId="4" fillId="0" borderId="133" xfId="62" applyNumberFormat="1" applyFont="1" applyBorder="1" applyAlignment="1">
      <alignment horizontal="center" vertical="center" wrapText="1"/>
      <protection/>
    </xf>
    <xf numFmtId="0" fontId="4" fillId="0" borderId="66" xfId="62" applyFont="1" applyBorder="1" applyAlignment="1">
      <alignment horizontal="justify" vertical="center" wrapText="1"/>
      <protection/>
    </xf>
    <xf numFmtId="3" fontId="4" fillId="0" borderId="88" xfId="62" applyNumberFormat="1" applyFont="1" applyBorder="1" applyAlignment="1">
      <alignment horizontal="center" vertical="center" wrapText="1"/>
      <protection/>
    </xf>
    <xf numFmtId="3" fontId="4" fillId="0" borderId="0" xfId="62" applyNumberFormat="1" applyFont="1" applyBorder="1" applyAlignment="1">
      <alignment horizontal="center" vertical="center" wrapText="1"/>
      <protection/>
    </xf>
    <xf numFmtId="0" fontId="4" fillId="0" borderId="67" xfId="62" applyFont="1" applyBorder="1" applyAlignment="1">
      <alignment horizontal="justify" vertical="center" wrapText="1"/>
      <protection/>
    </xf>
    <xf numFmtId="3" fontId="4" fillId="0" borderId="134" xfId="62" applyNumberFormat="1" applyFont="1" applyBorder="1" applyAlignment="1">
      <alignment horizontal="center" vertical="center" wrapText="1"/>
      <protection/>
    </xf>
    <xf numFmtId="0" fontId="4" fillId="0" borderId="124" xfId="62" applyFont="1" applyBorder="1" applyAlignment="1">
      <alignment vertical="center" wrapText="1"/>
      <protection/>
    </xf>
    <xf numFmtId="3" fontId="4" fillId="0" borderId="126" xfId="62" applyNumberFormat="1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justify" vertical="center"/>
      <protection/>
    </xf>
    <xf numFmtId="3" fontId="4" fillId="0" borderId="135" xfId="62" applyNumberFormat="1" applyFont="1" applyBorder="1" applyAlignment="1">
      <alignment horizontal="center" vertical="center" wrapText="1"/>
      <protection/>
    </xf>
    <xf numFmtId="3" fontId="4" fillId="0" borderId="136" xfId="62" applyNumberFormat="1" applyFont="1" applyBorder="1" applyAlignment="1">
      <alignment horizontal="center" vertical="center" wrapText="1"/>
      <protection/>
    </xf>
    <xf numFmtId="3" fontId="4" fillId="0" borderId="137" xfId="62" applyNumberFormat="1" applyFont="1" applyBorder="1" applyAlignment="1">
      <alignment horizontal="center" vertical="center" wrapText="1"/>
      <protection/>
    </xf>
    <xf numFmtId="0" fontId="4" fillId="0" borderId="138" xfId="62" applyFont="1" applyBorder="1" applyAlignment="1">
      <alignment horizontal="justify" vertical="center" wrapText="1"/>
      <protection/>
    </xf>
    <xf numFmtId="3" fontId="4" fillId="0" borderId="132" xfId="62" applyNumberFormat="1" applyFont="1" applyBorder="1" applyAlignment="1">
      <alignment horizontal="center" vertical="center" wrapText="1"/>
      <protection/>
    </xf>
    <xf numFmtId="0" fontId="4" fillId="0" borderId="139" xfId="62" applyFont="1" applyBorder="1" applyAlignment="1">
      <alignment horizontal="center" vertical="center" wrapText="1"/>
      <protection/>
    </xf>
    <xf numFmtId="3" fontId="4" fillId="0" borderId="140" xfId="62" applyNumberFormat="1" applyFont="1" applyBorder="1" applyAlignment="1">
      <alignment horizontal="center" vertical="center" wrapText="1"/>
      <protection/>
    </xf>
    <xf numFmtId="3" fontId="4" fillId="0" borderId="141" xfId="62" applyNumberFormat="1" applyFont="1" applyBorder="1" applyAlignment="1">
      <alignment horizontal="center" vertical="center" wrapText="1"/>
      <protection/>
    </xf>
    <xf numFmtId="0" fontId="4" fillId="0" borderId="142" xfId="0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62" applyFont="1" applyBorder="1" applyAlignment="1">
      <alignment horizontal="center"/>
      <protection/>
    </xf>
    <xf numFmtId="0" fontId="4" fillId="0" borderId="143" xfId="62" applyFont="1" applyBorder="1" applyAlignment="1">
      <alignment horizontal="center" vertical="center" wrapText="1"/>
      <protection/>
    </xf>
    <xf numFmtId="0" fontId="4" fillId="0" borderId="86" xfId="62" applyFont="1" applyBorder="1" applyAlignment="1">
      <alignment horizontal="center" vertical="center" wrapText="1"/>
      <protection/>
    </xf>
    <xf numFmtId="0" fontId="4" fillId="0" borderId="84" xfId="62" applyFont="1" applyBorder="1" applyAlignment="1">
      <alignment horizontal="center" vertical="center"/>
      <protection/>
    </xf>
    <xf numFmtId="0" fontId="4" fillId="0" borderId="84" xfId="62" applyFont="1" applyBorder="1" applyAlignment="1">
      <alignment horizontal="center" vertical="center" wrapText="1"/>
      <protection/>
    </xf>
    <xf numFmtId="0" fontId="8" fillId="0" borderId="78" xfId="62" applyFont="1" applyBorder="1" applyAlignment="1">
      <alignment vertical="center"/>
      <protection/>
    </xf>
    <xf numFmtId="3" fontId="8" fillId="0" borderId="13" xfId="62" applyNumberFormat="1" applyFont="1" applyBorder="1" applyAlignment="1">
      <alignment horizontal="right" vertical="center"/>
      <protection/>
    </xf>
    <xf numFmtId="0" fontId="8" fillId="0" borderId="76" xfId="62" applyFont="1" applyBorder="1" applyAlignment="1">
      <alignment vertical="center"/>
      <protection/>
    </xf>
    <xf numFmtId="3" fontId="8" fillId="0" borderId="76" xfId="62" applyNumberFormat="1" applyFont="1" applyBorder="1" applyAlignment="1">
      <alignment horizontal="right" vertical="center"/>
      <protection/>
    </xf>
    <xf numFmtId="0" fontId="8" fillId="0" borderId="60" xfId="62" applyFont="1" applyBorder="1" applyAlignment="1">
      <alignment vertical="center"/>
      <protection/>
    </xf>
    <xf numFmtId="3" fontId="8" fillId="0" borderId="13" xfId="62" applyNumberFormat="1" applyFont="1" applyBorder="1" applyAlignment="1">
      <alignment vertical="center"/>
      <protection/>
    </xf>
    <xf numFmtId="0" fontId="4" fillId="0" borderId="60" xfId="62" applyFont="1" applyBorder="1" applyAlignment="1">
      <alignment vertical="center"/>
      <protection/>
    </xf>
    <xf numFmtId="3" fontId="4" fillId="0" borderId="13" xfId="62" applyNumberFormat="1" applyFont="1" applyBorder="1" applyAlignment="1">
      <alignment horizontal="right" vertical="center"/>
      <protection/>
    </xf>
    <xf numFmtId="0" fontId="4" fillId="0" borderId="60" xfId="62" applyFont="1" applyBorder="1" applyAlignment="1">
      <alignment vertical="center" wrapText="1"/>
      <protection/>
    </xf>
    <xf numFmtId="3" fontId="4" fillId="0" borderId="13" xfId="62" applyNumberFormat="1" applyFont="1" applyBorder="1" applyAlignment="1">
      <alignment vertical="center"/>
      <protection/>
    </xf>
    <xf numFmtId="3" fontId="5" fillId="0" borderId="13" xfId="62" applyNumberFormat="1" applyFont="1" applyFill="1" applyBorder="1" applyAlignment="1">
      <alignment vertical="center"/>
      <protection/>
    </xf>
    <xf numFmtId="3" fontId="5" fillId="31" borderId="13" xfId="62" applyNumberFormat="1" applyFont="1" applyFill="1" applyBorder="1" applyAlignment="1">
      <alignment horizontal="right" vertical="center"/>
      <protection/>
    </xf>
    <xf numFmtId="0" fontId="4" fillId="0" borderId="144" xfId="62" applyFont="1" applyBorder="1" applyAlignment="1">
      <alignment vertical="center"/>
      <protection/>
    </xf>
    <xf numFmtId="0" fontId="4" fillId="0" borderId="145" xfId="62" applyFont="1" applyBorder="1" applyAlignment="1">
      <alignment horizontal="center" vertical="center"/>
      <protection/>
    </xf>
    <xf numFmtId="3" fontId="8" fillId="0" borderId="18" xfId="62" applyNumberFormat="1" applyFont="1" applyBorder="1" applyAlignment="1">
      <alignment vertical="center"/>
      <protection/>
    </xf>
    <xf numFmtId="3" fontId="5" fillId="0" borderId="111" xfId="62" applyNumberFormat="1" applyFont="1" applyFill="1" applyBorder="1" applyAlignment="1">
      <alignment vertical="center"/>
      <protection/>
    </xf>
    <xf numFmtId="3" fontId="5" fillId="31" borderId="146" xfId="62" applyNumberFormat="1" applyFont="1" applyFill="1" applyBorder="1" applyAlignment="1">
      <alignment vertical="center"/>
      <protection/>
    </xf>
    <xf numFmtId="0" fontId="4" fillId="0" borderId="0" xfId="62" applyFont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0" fontId="4" fillId="0" borderId="147" xfId="62" applyFont="1" applyBorder="1" applyAlignment="1">
      <alignment horizontal="center" vertical="center"/>
      <protection/>
    </xf>
    <xf numFmtId="0" fontId="4" fillId="0" borderId="148" xfId="62" applyFont="1" applyBorder="1" applyAlignment="1">
      <alignment horizontal="center" vertical="center"/>
      <protection/>
    </xf>
    <xf numFmtId="0" fontId="4" fillId="0" borderId="78" xfId="62" applyFont="1" applyBorder="1" applyAlignment="1">
      <alignment vertical="center"/>
      <protection/>
    </xf>
    <xf numFmtId="3" fontId="4" fillId="0" borderId="149" xfId="62" applyNumberFormat="1" applyFont="1" applyBorder="1" applyAlignment="1">
      <alignment horizontal="right" vertical="center"/>
      <protection/>
    </xf>
    <xf numFmtId="3" fontId="1" fillId="0" borderId="0" xfId="62" applyNumberFormat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3" fontId="4" fillId="0" borderId="93" xfId="62" applyNumberFormat="1" applyFont="1" applyBorder="1" applyAlignment="1">
      <alignment horizontal="right" vertical="center"/>
      <protection/>
    </xf>
    <xf numFmtId="3" fontId="4" fillId="0" borderId="88" xfId="62" applyNumberFormat="1" applyFont="1" applyBorder="1" applyAlignment="1">
      <alignment horizontal="right" vertical="center"/>
      <protection/>
    </xf>
    <xf numFmtId="3" fontId="4" fillId="0" borderId="150" xfId="62" applyNumberFormat="1" applyFont="1" applyBorder="1" applyAlignment="1">
      <alignment horizontal="right" vertical="center"/>
      <protection/>
    </xf>
    <xf numFmtId="0" fontId="4" fillId="0" borderId="151" xfId="62" applyFont="1" applyBorder="1" applyAlignment="1">
      <alignment vertical="center"/>
      <protection/>
    </xf>
    <xf numFmtId="0" fontId="4" fillId="0" borderId="152" xfId="62" applyFont="1" applyBorder="1" applyAlignment="1">
      <alignment vertical="center"/>
      <protection/>
    </xf>
    <xf numFmtId="0" fontId="4" fillId="0" borderId="77" xfId="62" applyFont="1" applyBorder="1" applyAlignment="1">
      <alignment horizontal="center" vertical="center"/>
      <protection/>
    </xf>
    <xf numFmtId="0" fontId="4" fillId="0" borderId="153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vertical="center"/>
      <protection/>
    </xf>
    <xf numFmtId="3" fontId="4" fillId="0" borderId="152" xfId="62" applyNumberFormat="1" applyFont="1" applyBorder="1" applyAlignment="1">
      <alignment horizontal="right" vertical="center"/>
      <protection/>
    </xf>
    <xf numFmtId="3" fontId="4" fillId="0" borderId="154" xfId="62" applyNumberFormat="1" applyFont="1" applyBorder="1" applyAlignment="1">
      <alignment horizontal="right" vertical="center"/>
      <protection/>
    </xf>
    <xf numFmtId="3" fontId="4" fillId="0" borderId="134" xfId="62" applyNumberFormat="1" applyFont="1" applyBorder="1" applyAlignment="1">
      <alignment horizontal="right" vertical="center"/>
      <protection/>
    </xf>
    <xf numFmtId="0" fontId="4" fillId="0" borderId="86" xfId="62" applyFont="1" applyBorder="1" applyAlignment="1">
      <alignment vertical="center"/>
      <protection/>
    </xf>
    <xf numFmtId="0" fontId="4" fillId="0" borderId="124" xfId="62" applyFont="1" applyBorder="1" applyAlignment="1">
      <alignment vertical="center"/>
      <protection/>
    </xf>
    <xf numFmtId="3" fontId="5" fillId="0" borderId="155" xfId="62" applyNumberFormat="1" applyFont="1" applyBorder="1" applyAlignment="1">
      <alignment horizontal="right" vertical="center"/>
      <protection/>
    </xf>
    <xf numFmtId="3" fontId="5" fillId="0" borderId="156" xfId="62" applyNumberFormat="1" applyFont="1" applyBorder="1" applyAlignment="1">
      <alignment horizontal="right" vertical="center"/>
      <protection/>
    </xf>
    <xf numFmtId="3" fontId="5" fillId="0" borderId="157" xfId="62" applyNumberFormat="1" applyFont="1" applyBorder="1" applyAlignment="1">
      <alignment horizontal="right" vertical="center"/>
      <protection/>
    </xf>
    <xf numFmtId="0" fontId="4" fillId="0" borderId="120" xfId="62" applyFont="1" applyBorder="1" applyAlignment="1">
      <alignment vertical="center"/>
      <protection/>
    </xf>
    <xf numFmtId="3" fontId="4" fillId="0" borderId="122" xfId="62" applyNumberFormat="1" applyFont="1" applyBorder="1" applyAlignment="1">
      <alignment horizontal="right" vertical="center"/>
      <protection/>
    </xf>
    <xf numFmtId="0" fontId="4" fillId="0" borderId="109" xfId="62" applyFont="1" applyBorder="1" applyAlignment="1">
      <alignment vertical="center"/>
      <protection/>
    </xf>
    <xf numFmtId="3" fontId="4" fillId="0" borderId="111" xfId="62" applyNumberFormat="1" applyFont="1" applyBorder="1" applyAlignment="1">
      <alignment horizontal="right" vertical="center"/>
      <protection/>
    </xf>
    <xf numFmtId="3" fontId="4" fillId="0" borderId="158" xfId="62" applyNumberFormat="1" applyFont="1" applyBorder="1" applyAlignment="1">
      <alignment vertical="center"/>
      <protection/>
    </xf>
    <xf numFmtId="3" fontId="4" fillId="0" borderId="0" xfId="62" applyNumberFormat="1" applyFont="1" applyBorder="1" applyAlignment="1">
      <alignment horizontal="right" vertical="center"/>
      <protection/>
    </xf>
    <xf numFmtId="3" fontId="5" fillId="31" borderId="125" xfId="62" applyNumberFormat="1" applyFont="1" applyFill="1" applyBorder="1" applyAlignment="1">
      <alignment horizontal="right" vertical="center"/>
      <protection/>
    </xf>
    <xf numFmtId="3" fontId="5" fillId="31" borderId="126" xfId="62" applyNumberFormat="1" applyFont="1" applyFill="1" applyBorder="1" applyAlignment="1">
      <alignment horizontal="right" vertical="center"/>
      <protection/>
    </xf>
    <xf numFmtId="0" fontId="4" fillId="0" borderId="0" xfId="62" applyFont="1" applyAlignment="1">
      <alignment horizontal="right"/>
      <protection/>
    </xf>
    <xf numFmtId="3" fontId="9" fillId="0" borderId="13" xfId="62" applyNumberFormat="1" applyFont="1" applyFill="1" applyBorder="1" applyAlignment="1">
      <alignment horizontal="right" vertical="center"/>
      <protection/>
    </xf>
    <xf numFmtId="0" fontId="5" fillId="0" borderId="145" xfId="62" applyFont="1" applyBorder="1" applyAlignment="1">
      <alignment vertical="center"/>
      <protection/>
    </xf>
    <xf numFmtId="3" fontId="5" fillId="0" borderId="78" xfId="62" applyNumberFormat="1" applyFont="1" applyBorder="1" applyAlignment="1">
      <alignment horizontal="right" vertical="center"/>
      <protection/>
    </xf>
    <xf numFmtId="0" fontId="8" fillId="0" borderId="17" xfId="0" applyFont="1" applyBorder="1" applyAlignment="1">
      <alignment horizontal="center" vertical="center" wrapText="1"/>
    </xf>
    <xf numFmtId="0" fontId="4" fillId="0" borderId="145" xfId="62" applyFont="1" applyBorder="1" applyAlignment="1">
      <alignment vertical="center" wrapText="1"/>
      <protection/>
    </xf>
    <xf numFmtId="0" fontId="4" fillId="0" borderId="159" xfId="0" applyFont="1" applyBorder="1" applyAlignment="1">
      <alignment horizontal="center" vertical="center" wrapText="1"/>
    </xf>
    <xf numFmtId="0" fontId="4" fillId="0" borderId="160" xfId="0" applyFont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61" xfId="0" applyFont="1" applyFill="1" applyBorder="1" applyAlignment="1">
      <alignment horizontal="center" vertical="center" wrapText="1"/>
    </xf>
    <xf numFmtId="0" fontId="4" fillId="0" borderId="162" xfId="0" applyFont="1" applyFill="1" applyBorder="1" applyAlignment="1">
      <alignment horizontal="center" vertical="center" wrapText="1"/>
    </xf>
    <xf numFmtId="0" fontId="4" fillId="0" borderId="163" xfId="0" applyFont="1" applyBorder="1" applyAlignment="1">
      <alignment horizontal="center" vertical="center" wrapText="1"/>
    </xf>
    <xf numFmtId="0" fontId="4" fillId="0" borderId="164" xfId="0" applyFont="1" applyBorder="1" applyAlignment="1">
      <alignment horizontal="center" vertical="center" wrapText="1"/>
    </xf>
    <xf numFmtId="0" fontId="4" fillId="0" borderId="151" xfId="0" applyFont="1" applyBorder="1" applyAlignment="1">
      <alignment horizontal="center" vertical="center" wrapText="1"/>
    </xf>
    <xf numFmtId="0" fontId="4" fillId="0" borderId="165" xfId="62" applyFont="1" applyBorder="1" applyAlignment="1">
      <alignment horizontal="center" vertical="center" wrapText="1"/>
      <protection/>
    </xf>
    <xf numFmtId="0" fontId="4" fillId="0" borderId="166" xfId="62" applyFont="1" applyBorder="1" applyAlignment="1">
      <alignment horizontal="center" vertical="center"/>
      <protection/>
    </xf>
    <xf numFmtId="0" fontId="4" fillId="0" borderId="166" xfId="62" applyFont="1" applyBorder="1" applyAlignment="1">
      <alignment horizontal="center" vertical="center" wrapText="1"/>
      <protection/>
    </xf>
    <xf numFmtId="0" fontId="4" fillId="0" borderId="167" xfId="62" applyFont="1" applyBorder="1" applyAlignment="1">
      <alignment horizontal="center" vertical="center" wrapText="1"/>
      <protection/>
    </xf>
    <xf numFmtId="0" fontId="4" fillId="0" borderId="168" xfId="62" applyFont="1" applyBorder="1" applyAlignment="1">
      <alignment horizontal="center" vertical="center" wrapText="1"/>
      <protection/>
    </xf>
    <xf numFmtId="0" fontId="4" fillId="0" borderId="169" xfId="62" applyFont="1" applyBorder="1" applyAlignment="1">
      <alignment horizontal="center" vertical="center" wrapText="1"/>
      <protection/>
    </xf>
    <xf numFmtId="0" fontId="4" fillId="0" borderId="170" xfId="62" applyFont="1" applyBorder="1" applyAlignment="1">
      <alignment horizontal="center" vertical="center"/>
      <protection/>
    </xf>
    <xf numFmtId="0" fontId="4" fillId="0" borderId="171" xfId="62" applyFont="1" applyBorder="1" applyAlignment="1">
      <alignment horizontal="center" vertical="center"/>
      <protection/>
    </xf>
    <xf numFmtId="0" fontId="8" fillId="0" borderId="172" xfId="62" applyFont="1" applyBorder="1" applyAlignment="1">
      <alignment horizontal="center" vertical="center"/>
      <protection/>
    </xf>
    <xf numFmtId="0" fontId="8" fillId="0" borderId="173" xfId="62" applyFont="1" applyBorder="1" applyAlignment="1">
      <alignment horizontal="center" vertical="center"/>
      <protection/>
    </xf>
    <xf numFmtId="0" fontId="8" fillId="0" borderId="66" xfId="62" applyFont="1" applyBorder="1" applyAlignment="1">
      <alignment vertical="center"/>
      <protection/>
    </xf>
    <xf numFmtId="0" fontId="5" fillId="0" borderId="144" xfId="62" applyFont="1" applyBorder="1" applyAlignment="1">
      <alignment vertical="center"/>
      <protection/>
    </xf>
    <xf numFmtId="0" fontId="5" fillId="31" borderId="144" xfId="62" applyFont="1" applyFill="1" applyBorder="1" applyAlignment="1">
      <alignment vertical="center"/>
      <protection/>
    </xf>
    <xf numFmtId="0" fontId="5" fillId="26" borderId="174" xfId="0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vertical="center"/>
    </xf>
    <xf numFmtId="0" fontId="4" fillId="0" borderId="173" xfId="62" applyFont="1" applyBorder="1" applyAlignment="1">
      <alignment horizontal="center" vertical="center"/>
      <protection/>
    </xf>
    <xf numFmtId="3" fontId="4" fillId="0" borderId="97" xfId="62" applyNumberFormat="1" applyFont="1" applyBorder="1" applyAlignment="1">
      <alignment horizontal="right" vertical="center"/>
      <protection/>
    </xf>
    <xf numFmtId="0" fontId="5" fillId="31" borderId="175" xfId="62" applyFont="1" applyFill="1" applyBorder="1" applyAlignment="1">
      <alignment vertical="center"/>
      <protection/>
    </xf>
    <xf numFmtId="0" fontId="8" fillId="0" borderId="176" xfId="62" applyFont="1" applyBorder="1" applyAlignment="1">
      <alignment horizontal="center" vertical="center"/>
      <protection/>
    </xf>
    <xf numFmtId="0" fontId="5" fillId="0" borderId="177" xfId="62" applyFont="1" applyBorder="1" applyAlignment="1">
      <alignment vertical="center"/>
      <protection/>
    </xf>
    <xf numFmtId="0" fontId="4" fillId="0" borderId="165" xfId="0" applyFont="1" applyFill="1" applyBorder="1" applyAlignment="1">
      <alignment horizontal="center" vertical="center" wrapText="1"/>
    </xf>
    <xf numFmtId="0" fontId="4" fillId="0" borderId="178" xfId="0" applyFont="1" applyFill="1" applyBorder="1" applyAlignment="1">
      <alignment horizontal="center" vertical="center" wrapText="1"/>
    </xf>
    <xf numFmtId="3" fontId="5" fillId="0" borderId="175" xfId="0" applyNumberFormat="1" applyFont="1" applyBorder="1" applyAlignment="1">
      <alignment horizontal="right" vertical="center" wrapText="1"/>
    </xf>
    <xf numFmtId="3" fontId="5" fillId="26" borderId="138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9" xfId="0" applyFont="1" applyBorder="1" applyAlignment="1">
      <alignment horizontal="left" vertical="center" wrapText="1"/>
    </xf>
    <xf numFmtId="0" fontId="4" fillId="0" borderId="88" xfId="0" applyFont="1" applyBorder="1" applyAlignment="1">
      <alignment horizontal="left" vertical="center" wrapText="1"/>
    </xf>
    <xf numFmtId="0" fontId="5" fillId="0" borderId="88" xfId="0" applyFont="1" applyBorder="1" applyAlignment="1">
      <alignment horizontal="left" vertical="center" wrapText="1"/>
    </xf>
    <xf numFmtId="0" fontId="5" fillId="0" borderId="180" xfId="0" applyFont="1" applyBorder="1" applyAlignment="1">
      <alignment horizontal="left" vertical="center" wrapText="1"/>
    </xf>
    <xf numFmtId="0" fontId="5" fillId="0" borderId="134" xfId="0" applyFont="1" applyBorder="1" applyAlignment="1">
      <alignment horizontal="left" vertical="center" wrapText="1"/>
    </xf>
    <xf numFmtId="0" fontId="4" fillId="0" borderId="133" xfId="0" applyFont="1" applyBorder="1" applyAlignment="1">
      <alignment horizontal="left" vertical="center" wrapText="1"/>
    </xf>
    <xf numFmtId="0" fontId="5" fillId="26" borderId="126" xfId="0" applyFont="1" applyFill="1" applyBorder="1" applyAlignment="1">
      <alignment horizontal="left" vertical="center" wrapText="1"/>
    </xf>
    <xf numFmtId="3" fontId="5" fillId="0" borderId="181" xfId="0" applyNumberFormat="1" applyFont="1" applyBorder="1" applyAlignment="1">
      <alignment horizontal="right" vertical="center" wrapText="1"/>
    </xf>
    <xf numFmtId="3" fontId="4" fillId="0" borderId="182" xfId="0" applyNumberFormat="1" applyFont="1" applyBorder="1" applyAlignment="1">
      <alignment horizontal="right" vertical="center" wrapText="1"/>
    </xf>
    <xf numFmtId="3" fontId="4" fillId="0" borderId="183" xfId="0" applyNumberFormat="1" applyFont="1" applyBorder="1" applyAlignment="1">
      <alignment horizontal="right" vertical="center" wrapText="1"/>
    </xf>
    <xf numFmtId="3" fontId="4" fillId="0" borderId="184" xfId="0" applyNumberFormat="1" applyFont="1" applyBorder="1" applyAlignment="1">
      <alignment horizontal="right" vertical="center" wrapText="1"/>
    </xf>
    <xf numFmtId="3" fontId="4" fillId="0" borderId="106" xfId="0" applyNumberFormat="1" applyFont="1" applyBorder="1" applyAlignment="1">
      <alignment horizontal="right" vertical="center" wrapText="1"/>
    </xf>
    <xf numFmtId="3" fontId="4" fillId="0" borderId="185" xfId="0" applyNumberFormat="1" applyFont="1" applyBorder="1" applyAlignment="1">
      <alignment horizontal="right" vertical="center" wrapText="1"/>
    </xf>
    <xf numFmtId="3" fontId="5" fillId="0" borderId="106" xfId="0" applyNumberFormat="1" applyFont="1" applyBorder="1" applyAlignment="1">
      <alignment horizontal="right" vertical="center" wrapText="1"/>
    </xf>
    <xf numFmtId="3" fontId="5" fillId="0" borderId="186" xfId="0" applyNumberFormat="1" applyFont="1" applyBorder="1" applyAlignment="1">
      <alignment horizontal="right" vertical="center" wrapText="1"/>
    </xf>
    <xf numFmtId="3" fontId="5" fillId="0" borderId="81" xfId="0" applyNumberFormat="1" applyFont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 wrapText="1"/>
    </xf>
    <xf numFmtId="3" fontId="5" fillId="0" borderId="144" xfId="0" applyNumberFormat="1" applyFont="1" applyBorder="1" applyAlignment="1">
      <alignment horizontal="right" vertical="center" wrapText="1"/>
    </xf>
    <xf numFmtId="0" fontId="4" fillId="0" borderId="92" xfId="0" applyFont="1" applyBorder="1" applyAlignment="1">
      <alignment horizontal="left" vertical="center" wrapText="1"/>
    </xf>
    <xf numFmtId="0" fontId="4" fillId="0" borderId="93" xfId="0" applyFont="1" applyBorder="1" applyAlignment="1">
      <alignment horizontal="left" vertical="center" wrapText="1"/>
    </xf>
    <xf numFmtId="0" fontId="5" fillId="0" borderId="93" xfId="0" applyFont="1" applyBorder="1" applyAlignment="1">
      <alignment horizontal="left" vertical="center" wrapText="1"/>
    </xf>
    <xf numFmtId="0" fontId="5" fillId="0" borderId="187" xfId="0" applyFont="1" applyBorder="1" applyAlignment="1">
      <alignment horizontal="left" vertical="center" wrapText="1"/>
    </xf>
    <xf numFmtId="0" fontId="5" fillId="0" borderId="188" xfId="0" applyFont="1" applyBorder="1" applyAlignment="1">
      <alignment horizontal="left" vertical="center" wrapText="1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189" xfId="0" applyNumberFormat="1" applyFont="1" applyBorder="1" applyAlignment="1">
      <alignment horizontal="right" vertical="center" wrapText="1"/>
    </xf>
    <xf numFmtId="49" fontId="5" fillId="26" borderId="190" xfId="0" applyNumberFormat="1" applyFont="1" applyFill="1" applyBorder="1" applyAlignment="1">
      <alignment horizontal="center" vertical="center" wrapText="1"/>
    </xf>
    <xf numFmtId="3" fontId="5" fillId="26" borderId="191" xfId="0" applyNumberFormat="1" applyFont="1" applyFill="1" applyBorder="1" applyAlignment="1">
      <alignment horizontal="right" vertical="center" wrapText="1"/>
    </xf>
    <xf numFmtId="3" fontId="5" fillId="26" borderId="192" xfId="0" applyNumberFormat="1" applyFont="1" applyFill="1" applyBorder="1" applyAlignment="1">
      <alignment horizontal="right" vertical="center" wrapText="1"/>
    </xf>
    <xf numFmtId="3" fontId="5" fillId="26" borderId="19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vertical="center"/>
    </xf>
    <xf numFmtId="3" fontId="4" fillId="0" borderId="194" xfId="0" applyNumberFormat="1" applyFont="1" applyBorder="1" applyAlignment="1">
      <alignment horizontal="right" vertical="center" wrapText="1"/>
    </xf>
    <xf numFmtId="3" fontId="4" fillId="0" borderId="87" xfId="0" applyNumberFormat="1" applyFont="1" applyBorder="1" applyAlignment="1">
      <alignment horizontal="right" vertical="center" wrapText="1"/>
    </xf>
    <xf numFmtId="3" fontId="5" fillId="0" borderId="195" xfId="0" applyNumberFormat="1" applyFont="1" applyBorder="1" applyAlignment="1">
      <alignment horizontal="right" vertical="center" wrapText="1"/>
    </xf>
    <xf numFmtId="0" fontId="4" fillId="0" borderId="0" xfId="59" applyFont="1" applyBorder="1" applyAlignment="1">
      <alignment horizontal="right"/>
      <protection/>
    </xf>
    <xf numFmtId="0" fontId="10" fillId="0" borderId="0" xfId="62" applyFont="1" applyBorder="1" applyAlignment="1">
      <alignment/>
      <protection/>
    </xf>
    <xf numFmtId="0" fontId="10" fillId="0" borderId="120" xfId="62" applyFont="1" applyBorder="1" applyAlignment="1">
      <alignment horizontal="center" vertical="center" wrapText="1"/>
      <protection/>
    </xf>
    <xf numFmtId="0" fontId="10" fillId="0" borderId="196" xfId="62" applyFont="1" applyBorder="1" applyAlignment="1">
      <alignment horizontal="center" vertical="center" wrapText="1"/>
      <protection/>
    </xf>
    <xf numFmtId="0" fontId="10" fillId="0" borderId="84" xfId="62" applyFont="1" applyBorder="1" applyAlignment="1">
      <alignment horizontal="center" vertical="center"/>
      <protection/>
    </xf>
    <xf numFmtId="0" fontId="4" fillId="0" borderId="85" xfId="62" applyFont="1" applyBorder="1" applyAlignment="1">
      <alignment horizontal="center" vertical="center" wrapText="1"/>
      <protection/>
    </xf>
    <xf numFmtId="0" fontId="11" fillId="31" borderId="78" xfId="62" applyFont="1" applyFill="1" applyBorder="1" applyAlignment="1">
      <alignment vertical="center"/>
      <protection/>
    </xf>
    <xf numFmtId="3" fontId="11" fillId="31" borderId="93" xfId="62" applyNumberFormat="1" applyFont="1" applyFill="1" applyBorder="1" applyAlignment="1">
      <alignment vertical="center"/>
      <protection/>
    </xf>
    <xf numFmtId="3" fontId="11" fillId="31" borderId="88" xfId="62" applyNumberFormat="1" applyFont="1" applyFill="1" applyBorder="1" applyAlignment="1">
      <alignment vertical="center"/>
      <protection/>
    </xf>
    <xf numFmtId="3" fontId="11" fillId="31" borderId="150" xfId="62" applyNumberFormat="1" applyFont="1" applyFill="1" applyBorder="1" applyAlignment="1">
      <alignment vertical="center"/>
      <protection/>
    </xf>
    <xf numFmtId="0" fontId="4" fillId="0" borderId="59" xfId="62" applyFont="1" applyBorder="1" applyAlignment="1">
      <alignment horizontal="center" vertical="center"/>
      <protection/>
    </xf>
    <xf numFmtId="3" fontId="4" fillId="0" borderId="93" xfId="62" applyNumberFormat="1" applyFont="1" applyBorder="1" applyAlignment="1">
      <alignment vertical="center"/>
      <protection/>
    </xf>
    <xf numFmtId="3" fontId="4" fillId="0" borderId="88" xfId="62" applyNumberFormat="1" applyFont="1" applyBorder="1" applyAlignment="1">
      <alignment vertical="center"/>
      <protection/>
    </xf>
    <xf numFmtId="3" fontId="4" fillId="0" borderId="144" xfId="62" applyNumberFormat="1" applyFont="1" applyBorder="1" applyAlignment="1">
      <alignment vertical="center"/>
      <protection/>
    </xf>
    <xf numFmtId="0" fontId="11" fillId="31" borderId="59" xfId="62" applyFont="1" applyFill="1" applyBorder="1" applyAlignment="1">
      <alignment horizontal="center" vertical="center"/>
      <protection/>
    </xf>
    <xf numFmtId="0" fontId="11" fillId="31" borderId="60" xfId="62" applyFont="1" applyFill="1" applyBorder="1" applyAlignment="1">
      <alignment vertical="center"/>
      <protection/>
    </xf>
    <xf numFmtId="3" fontId="11" fillId="31" borderId="93" xfId="62" applyNumberFormat="1" applyFont="1" applyFill="1" applyBorder="1" applyAlignment="1">
      <alignment horizontal="right" vertical="center"/>
      <protection/>
    </xf>
    <xf numFmtId="3" fontId="11" fillId="31" borderId="88" xfId="62" applyNumberFormat="1" applyFont="1" applyFill="1" applyBorder="1" applyAlignment="1">
      <alignment horizontal="right" vertical="center"/>
      <protection/>
    </xf>
    <xf numFmtId="3" fontId="11" fillId="31" borderId="150" xfId="62" applyNumberFormat="1" applyFont="1" applyFill="1" applyBorder="1" applyAlignment="1">
      <alignment horizontal="right" vertical="center"/>
      <protection/>
    </xf>
    <xf numFmtId="0" fontId="4" fillId="0" borderId="60" xfId="62" applyFont="1" applyFill="1" applyBorder="1" applyAlignment="1">
      <alignment vertical="center"/>
      <protection/>
    </xf>
    <xf numFmtId="3" fontId="4" fillId="0" borderId="93" xfId="62" applyNumberFormat="1" applyFont="1" applyFill="1" applyBorder="1" applyAlignment="1">
      <alignment vertical="center"/>
      <protection/>
    </xf>
    <xf numFmtId="3" fontId="4" fillId="0" borderId="88" xfId="62" applyNumberFormat="1" applyFont="1" applyFill="1" applyBorder="1" applyAlignment="1">
      <alignment vertical="center"/>
      <protection/>
    </xf>
    <xf numFmtId="3" fontId="4" fillId="0" borderId="144" xfId="62" applyNumberFormat="1" applyFont="1" applyFill="1" applyBorder="1" applyAlignment="1">
      <alignment vertical="center"/>
      <protection/>
    </xf>
    <xf numFmtId="0" fontId="16" fillId="0" borderId="0" xfId="62" applyFont="1" applyAlignment="1">
      <alignment vertical="center"/>
      <protection/>
    </xf>
    <xf numFmtId="0" fontId="4" fillId="0" borderId="80" xfId="62" applyFont="1" applyBorder="1" applyAlignment="1">
      <alignment horizontal="center" vertical="center"/>
      <protection/>
    </xf>
    <xf numFmtId="0" fontId="4" fillId="0" borderId="80" xfId="62" applyFont="1" applyBorder="1" applyAlignment="1">
      <alignment vertical="center" wrapText="1"/>
      <protection/>
    </xf>
    <xf numFmtId="3" fontId="4" fillId="0" borderId="80" xfId="62" applyNumberFormat="1" applyFont="1" applyBorder="1" applyAlignment="1">
      <alignment vertical="center"/>
      <protection/>
    </xf>
    <xf numFmtId="9" fontId="4" fillId="0" borderId="80" xfId="62" applyNumberFormat="1" applyFont="1" applyBorder="1" applyAlignment="1">
      <alignment horizontal="right" vertical="center"/>
      <protection/>
    </xf>
    <xf numFmtId="0" fontId="4" fillId="0" borderId="0" xfId="62" applyFont="1" applyBorder="1" applyAlignment="1">
      <alignment vertical="center" wrapText="1"/>
      <protection/>
    </xf>
    <xf numFmtId="3" fontId="4" fillId="0" borderId="0" xfId="62" applyNumberFormat="1" applyFont="1" applyBorder="1" applyAlignment="1">
      <alignment vertical="center"/>
      <protection/>
    </xf>
    <xf numFmtId="9" fontId="4" fillId="0" borderId="0" xfId="62" applyNumberFormat="1" applyFont="1" applyBorder="1" applyAlignment="1">
      <alignment horizontal="right" vertical="center"/>
      <protection/>
    </xf>
    <xf numFmtId="0" fontId="4" fillId="0" borderId="78" xfId="62" applyFont="1" applyBorder="1" applyAlignment="1">
      <alignment vertical="center" wrapText="1"/>
      <protection/>
    </xf>
    <xf numFmtId="3" fontId="4" fillId="0" borderId="149" xfId="62" applyNumberFormat="1" applyFont="1" applyBorder="1" applyAlignment="1">
      <alignment vertical="center"/>
      <protection/>
    </xf>
    <xf numFmtId="3" fontId="4" fillId="0" borderId="133" xfId="62" applyNumberFormat="1" applyFont="1" applyBorder="1" applyAlignment="1">
      <alignment vertical="center"/>
      <protection/>
    </xf>
    <xf numFmtId="3" fontId="4" fillId="0" borderId="197" xfId="62" applyNumberFormat="1" applyFont="1" applyBorder="1" applyAlignment="1">
      <alignment vertical="center"/>
      <protection/>
    </xf>
    <xf numFmtId="3" fontId="4" fillId="0" borderId="150" xfId="62" applyNumberFormat="1" applyFont="1" applyBorder="1" applyAlignment="1">
      <alignment vertical="center"/>
      <protection/>
    </xf>
    <xf numFmtId="0" fontId="10" fillId="0" borderId="59" xfId="62" applyFont="1" applyBorder="1" applyAlignment="1">
      <alignment horizontal="center" vertical="center"/>
      <protection/>
    </xf>
    <xf numFmtId="0" fontId="10" fillId="0" borderId="60" xfId="62" applyFont="1" applyBorder="1" applyAlignment="1">
      <alignment vertical="center"/>
      <protection/>
    </xf>
    <xf numFmtId="3" fontId="10" fillId="0" borderId="93" xfId="62" applyNumberFormat="1" applyFont="1" applyBorder="1" applyAlignment="1">
      <alignment horizontal="right" vertical="center"/>
      <protection/>
    </xf>
    <xf numFmtId="3" fontId="10" fillId="0" borderId="88" xfId="62" applyNumberFormat="1" applyFont="1" applyBorder="1" applyAlignment="1">
      <alignment horizontal="right" vertical="center"/>
      <protection/>
    </xf>
    <xf numFmtId="3" fontId="10" fillId="0" borderId="150" xfId="62" applyNumberFormat="1" applyFont="1" applyBorder="1" applyAlignment="1">
      <alignment horizontal="right" vertical="center"/>
      <protection/>
    </xf>
    <xf numFmtId="0" fontId="11" fillId="31" borderId="198" xfId="62" applyFont="1" applyFill="1" applyBorder="1" applyAlignment="1">
      <alignment horizontal="center" vertical="center"/>
      <protection/>
    </xf>
    <xf numFmtId="0" fontId="11" fillId="31" borderId="175" xfId="62" applyFont="1" applyFill="1" applyBorder="1" applyAlignment="1">
      <alignment vertical="center"/>
      <protection/>
    </xf>
    <xf numFmtId="3" fontId="11" fillId="31" borderId="188" xfId="62" applyNumberFormat="1" applyFont="1" applyFill="1" applyBorder="1" applyAlignment="1">
      <alignment horizontal="right" vertical="center"/>
      <protection/>
    </xf>
    <xf numFmtId="3" fontId="11" fillId="31" borderId="180" xfId="62" applyNumberFormat="1" applyFont="1" applyFill="1" applyBorder="1" applyAlignment="1">
      <alignment horizontal="right" vertical="center"/>
      <protection/>
    </xf>
    <xf numFmtId="3" fontId="11" fillId="31" borderId="199" xfId="62" applyNumberFormat="1" applyFont="1" applyFill="1" applyBorder="1" applyAlignment="1">
      <alignment horizontal="right" vertical="center"/>
      <protection/>
    </xf>
    <xf numFmtId="3" fontId="12" fillId="32" borderId="125" xfId="62" applyNumberFormat="1" applyFont="1" applyFill="1" applyBorder="1" applyAlignment="1">
      <alignment horizontal="right" vertical="center"/>
      <protection/>
    </xf>
    <xf numFmtId="3" fontId="12" fillId="32" borderId="126" xfId="62" applyNumberFormat="1" applyFont="1" applyFill="1" applyBorder="1" applyAlignment="1">
      <alignment horizontal="right" vertical="center"/>
      <protection/>
    </xf>
    <xf numFmtId="3" fontId="12" fillId="32" borderId="139" xfId="62" applyNumberFormat="1" applyFont="1" applyFill="1" applyBorder="1" applyAlignment="1">
      <alignment horizontal="right" vertical="center"/>
      <protection/>
    </xf>
    <xf numFmtId="3" fontId="4" fillId="0" borderId="0" xfId="62" applyNumberFormat="1" applyFont="1">
      <alignment/>
      <protection/>
    </xf>
    <xf numFmtId="0" fontId="4" fillId="0" borderId="0" xfId="62" applyFont="1" applyBorder="1" applyAlignment="1">
      <alignment horizontal="right" vertical="center"/>
      <protection/>
    </xf>
    <xf numFmtId="10" fontId="5" fillId="0" borderId="9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4" fillId="0" borderId="0" xfId="58" applyFont="1" applyBorder="1" applyAlignment="1">
      <alignment horizontal="right"/>
      <protection/>
    </xf>
    <xf numFmtId="0" fontId="12" fillId="0" borderId="0" xfId="62" applyFont="1" applyBorder="1" applyAlignment="1">
      <alignment horizontal="center"/>
      <protection/>
    </xf>
    <xf numFmtId="0" fontId="5" fillId="0" borderId="22" xfId="0" applyFont="1" applyFill="1" applyBorder="1" applyAlignment="1">
      <alignment horizontal="center" vertical="center" wrapText="1"/>
    </xf>
    <xf numFmtId="0" fontId="4" fillId="0" borderId="0" xfId="58" applyFont="1" applyAlignment="1">
      <alignment horizontal="right" vertical="center"/>
      <protection/>
    </xf>
    <xf numFmtId="0" fontId="4" fillId="0" borderId="200" xfId="62" applyFont="1" applyBorder="1" applyAlignment="1">
      <alignment horizontal="center" vertical="center" wrapText="1"/>
      <protection/>
    </xf>
    <xf numFmtId="0" fontId="4" fillId="0" borderId="201" xfId="62" applyFont="1" applyBorder="1" applyAlignment="1">
      <alignment horizontal="center" vertical="center"/>
      <protection/>
    </xf>
    <xf numFmtId="0" fontId="4" fillId="0" borderId="200" xfId="62" applyFont="1" applyBorder="1" applyAlignment="1">
      <alignment horizontal="center" vertical="center"/>
      <protection/>
    </xf>
    <xf numFmtId="3" fontId="4" fillId="0" borderId="202" xfId="62" applyNumberFormat="1" applyFont="1" applyBorder="1" applyAlignment="1">
      <alignment horizontal="center" vertical="center" wrapText="1"/>
      <protection/>
    </xf>
    <xf numFmtId="3" fontId="4" fillId="0" borderId="203" xfId="62" applyNumberFormat="1" applyFont="1" applyBorder="1" applyAlignment="1">
      <alignment horizontal="center" vertical="center" wrapText="1"/>
      <protection/>
    </xf>
    <xf numFmtId="3" fontId="4" fillId="0" borderId="204" xfId="62" applyNumberFormat="1" applyFont="1" applyBorder="1" applyAlignment="1">
      <alignment horizontal="center" vertical="center" wrapText="1"/>
      <protection/>
    </xf>
    <xf numFmtId="3" fontId="4" fillId="0" borderId="200" xfId="62" applyNumberFormat="1" applyFont="1" applyBorder="1" applyAlignment="1">
      <alignment horizontal="center" vertical="center" wrapText="1"/>
      <protection/>
    </xf>
    <xf numFmtId="3" fontId="4" fillId="0" borderId="205" xfId="62" applyNumberFormat="1" applyFont="1" applyBorder="1" applyAlignment="1">
      <alignment horizontal="center" vertical="center" wrapText="1"/>
      <protection/>
    </xf>
    <xf numFmtId="10" fontId="4" fillId="0" borderId="0" xfId="0" applyNumberFormat="1" applyFont="1" applyFill="1" applyBorder="1" applyAlignment="1">
      <alignment horizontal="right" vertical="center"/>
    </xf>
    <xf numFmtId="49" fontId="5" fillId="26" borderId="15" xfId="0" applyNumberFormat="1" applyFont="1" applyFill="1" applyBorder="1" applyAlignment="1">
      <alignment horizontal="center" vertical="center" wrapText="1"/>
    </xf>
    <xf numFmtId="0" fontId="24" fillId="0" borderId="0" xfId="65" applyFont="1">
      <alignment/>
      <protection/>
    </xf>
    <xf numFmtId="0" fontId="20" fillId="0" borderId="0" xfId="65">
      <alignment/>
      <protection/>
    </xf>
    <xf numFmtId="0" fontId="25" fillId="0" borderId="0" xfId="65" applyFont="1">
      <alignment/>
      <protection/>
    </xf>
    <xf numFmtId="49" fontId="25" fillId="0" borderId="0" xfId="65" applyNumberFormat="1" applyFont="1" applyAlignment="1">
      <alignment horizontal="center"/>
      <protection/>
    </xf>
    <xf numFmtId="0" fontId="20" fillId="0" borderId="0" xfId="65" applyFill="1">
      <alignment/>
      <protection/>
    </xf>
    <xf numFmtId="0" fontId="20" fillId="0" borderId="0" xfId="65" applyBorder="1">
      <alignment/>
      <protection/>
    </xf>
    <xf numFmtId="170" fontId="20" fillId="0" borderId="0" xfId="65" applyNumberFormat="1">
      <alignment/>
      <protection/>
    </xf>
    <xf numFmtId="0" fontId="20" fillId="0" borderId="0" xfId="64">
      <alignment/>
      <protection/>
    </xf>
    <xf numFmtId="0" fontId="20" fillId="0" borderId="0" xfId="64" applyFont="1">
      <alignment/>
      <protection/>
    </xf>
    <xf numFmtId="0" fontId="6" fillId="0" borderId="0" xfId="64" applyFont="1" applyAlignment="1">
      <alignment horizontal="right"/>
      <protection/>
    </xf>
    <xf numFmtId="0" fontId="6" fillId="0" borderId="0" xfId="64" applyFont="1" applyAlignment="1">
      <alignment horizontal="left"/>
      <protection/>
    </xf>
    <xf numFmtId="0" fontId="6" fillId="0" borderId="0" xfId="64" applyFont="1">
      <alignment/>
      <protection/>
    </xf>
    <xf numFmtId="0" fontId="10" fillId="0" borderId="0" xfId="64" applyFont="1" applyAlignment="1">
      <alignment/>
      <protection/>
    </xf>
    <xf numFmtId="0" fontId="10" fillId="0" borderId="0" xfId="64" applyFont="1" applyAlignment="1">
      <alignment/>
      <protection/>
    </xf>
    <xf numFmtId="0" fontId="10" fillId="0" borderId="0" xfId="64" applyFont="1">
      <alignment/>
      <protection/>
    </xf>
    <xf numFmtId="0" fontId="27" fillId="0" borderId="0" xfId="64" applyFont="1">
      <alignment/>
      <protection/>
    </xf>
    <xf numFmtId="49" fontId="27" fillId="0" borderId="0" xfId="64" applyNumberFormat="1" applyFont="1" applyAlignment="1">
      <alignment horizontal="center"/>
      <protection/>
    </xf>
    <xf numFmtId="0" fontId="4" fillId="0" borderId="13" xfId="64" applyFont="1" applyBorder="1" applyAlignment="1">
      <alignment horizontal="left" vertical="center" wrapText="1"/>
      <protection/>
    </xf>
    <xf numFmtId="170" fontId="4" fillId="0" borderId="13" xfId="64" applyNumberFormat="1" applyFont="1" applyBorder="1" applyAlignment="1">
      <alignment horizontal="right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justify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170" fontId="4" fillId="0" borderId="18" xfId="64" applyNumberFormat="1" applyFont="1" applyBorder="1" applyAlignment="1">
      <alignment horizontal="right" vertical="center" wrapText="1"/>
      <protection/>
    </xf>
    <xf numFmtId="0" fontId="4" fillId="0" borderId="13" xfId="64" applyFont="1" applyFill="1" applyBorder="1" applyAlignment="1">
      <alignment horizontal="left" vertical="center" wrapText="1"/>
      <protection/>
    </xf>
    <xf numFmtId="170" fontId="4" fillId="0" borderId="13" xfId="64" applyNumberFormat="1" applyFont="1" applyFill="1" applyBorder="1" applyAlignment="1">
      <alignment horizontal="right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justify" vertical="center" wrapText="1"/>
      <protection/>
    </xf>
    <xf numFmtId="0" fontId="27" fillId="0" borderId="0" xfId="64" applyFont="1" applyFill="1">
      <alignment/>
      <protection/>
    </xf>
    <xf numFmtId="0" fontId="4" fillId="0" borderId="13" xfId="64" applyFont="1" applyBorder="1" applyAlignment="1">
      <alignment horizontal="right" vertical="center" wrapText="1"/>
      <protection/>
    </xf>
    <xf numFmtId="0" fontId="28" fillId="0" borderId="0" xfId="64" applyFont="1" applyAlignment="1">
      <alignment horizontal="left"/>
      <protection/>
    </xf>
    <xf numFmtId="0" fontId="28" fillId="0" borderId="0" xfId="64" applyFont="1" applyAlignment="1">
      <alignment horizontal="right"/>
      <protection/>
    </xf>
    <xf numFmtId="0" fontId="28" fillId="0" borderId="0" xfId="64" applyFont="1">
      <alignment/>
      <protection/>
    </xf>
    <xf numFmtId="0" fontId="10" fillId="0" borderId="0" xfId="64" applyFont="1" applyBorder="1" applyAlignment="1">
      <alignment horizontal="left"/>
      <protection/>
    </xf>
    <xf numFmtId="0" fontId="10" fillId="0" borderId="0" xfId="64" applyFont="1" applyBorder="1" applyAlignment="1">
      <alignment horizontal="left"/>
      <protection/>
    </xf>
    <xf numFmtId="0" fontId="9" fillId="0" borderId="13" xfId="64" applyFont="1" applyBorder="1" applyAlignment="1">
      <alignment horizontal="left" vertical="center" wrapText="1"/>
      <protection/>
    </xf>
    <xf numFmtId="170" fontId="9" fillId="0" borderId="13" xfId="64" applyNumberFormat="1" applyFont="1" applyBorder="1" applyAlignment="1">
      <alignment horizontal="right" vertical="center" wrapText="1"/>
      <protection/>
    </xf>
    <xf numFmtId="0" fontId="9" fillId="0" borderId="13" xfId="64" applyFont="1" applyBorder="1" applyAlignment="1">
      <alignment horizontal="center" vertical="center" wrapText="1"/>
      <protection/>
    </xf>
    <xf numFmtId="0" fontId="9" fillId="0" borderId="13" xfId="64" applyFont="1" applyBorder="1" applyAlignment="1">
      <alignment horizontal="justify" vertical="center" wrapText="1"/>
      <protection/>
    </xf>
    <xf numFmtId="0" fontId="30" fillId="0" borderId="0" xfId="64" applyFont="1">
      <alignment/>
      <protection/>
    </xf>
    <xf numFmtId="0" fontId="4" fillId="0" borderId="18" xfId="64" applyFont="1" applyBorder="1" applyAlignment="1">
      <alignment horizontal="center" vertical="center" wrapText="1"/>
      <protection/>
    </xf>
    <xf numFmtId="49" fontId="4" fillId="0" borderId="23" xfId="64" applyNumberFormat="1" applyFont="1" applyBorder="1" applyAlignment="1">
      <alignment horizontal="center" vertical="center" wrapText="1"/>
      <protection/>
    </xf>
    <xf numFmtId="49" fontId="10" fillId="0" borderId="22" xfId="64" applyNumberFormat="1" applyFont="1" applyBorder="1" applyAlignment="1">
      <alignment horizontal="center" vertical="center" wrapText="1"/>
      <protection/>
    </xf>
    <xf numFmtId="49" fontId="4" fillId="0" borderId="24" xfId="64" applyNumberFormat="1" applyFont="1" applyBorder="1" applyAlignment="1">
      <alignment horizontal="center" vertical="center" wrapText="1"/>
      <protection/>
    </xf>
    <xf numFmtId="49" fontId="10" fillId="0" borderId="17" xfId="64" applyNumberFormat="1" applyFont="1" applyBorder="1" applyAlignment="1">
      <alignment horizontal="center" vertical="center" wrapText="1"/>
      <protection/>
    </xf>
    <xf numFmtId="170" fontId="4" fillId="0" borderId="26" xfId="64" applyNumberFormat="1" applyFont="1" applyBorder="1" applyAlignment="1">
      <alignment horizontal="right" vertical="center" wrapText="1"/>
      <protection/>
    </xf>
    <xf numFmtId="49" fontId="10" fillId="0" borderId="12" xfId="64" applyNumberFormat="1" applyFont="1" applyBorder="1" applyAlignment="1">
      <alignment horizontal="center" vertical="center" wrapText="1"/>
      <protection/>
    </xf>
    <xf numFmtId="170" fontId="4" fillId="0" borderId="14" xfId="64" applyNumberFormat="1" applyFont="1" applyBorder="1" applyAlignment="1">
      <alignment horizontal="right" vertical="center" wrapText="1"/>
      <protection/>
    </xf>
    <xf numFmtId="49" fontId="10" fillId="0" borderId="32" xfId="64" applyNumberFormat="1" applyFont="1" applyBorder="1" applyAlignment="1">
      <alignment horizontal="center" vertical="center" wrapText="1"/>
      <protection/>
    </xf>
    <xf numFmtId="49" fontId="10" fillId="0" borderId="12" xfId="64" applyNumberFormat="1" applyFont="1" applyFill="1" applyBorder="1" applyAlignment="1">
      <alignment horizontal="center" vertical="center" wrapText="1"/>
      <protection/>
    </xf>
    <xf numFmtId="170" fontId="4" fillId="0" borderId="14" xfId="64" applyNumberFormat="1" applyFont="1" applyFill="1" applyBorder="1" applyAlignment="1">
      <alignment horizontal="right" vertical="center" wrapText="1"/>
      <protection/>
    </xf>
    <xf numFmtId="170" fontId="4" fillId="0" borderId="14" xfId="64" applyNumberFormat="1" applyFont="1" applyBorder="1" applyAlignment="1">
      <alignment horizontal="justify" vertical="center" wrapText="1"/>
      <protection/>
    </xf>
    <xf numFmtId="0" fontId="4" fillId="0" borderId="14" xfId="64" applyFont="1" applyBorder="1" applyAlignment="1">
      <alignment horizontal="justify" vertical="center" wrapText="1"/>
      <protection/>
    </xf>
    <xf numFmtId="49" fontId="29" fillId="0" borderId="12" xfId="64" applyNumberFormat="1" applyFont="1" applyBorder="1" applyAlignment="1">
      <alignment horizontal="center" vertical="center" wrapText="1"/>
      <protection/>
    </xf>
    <xf numFmtId="170" fontId="9" fillId="0" borderId="14" xfId="64" applyNumberFormat="1" applyFont="1" applyBorder="1" applyAlignment="1">
      <alignment horizontal="right" vertical="center" wrapText="1"/>
      <protection/>
    </xf>
    <xf numFmtId="170" fontId="9" fillId="0" borderId="14" xfId="64" applyNumberFormat="1" applyFont="1" applyBorder="1" applyAlignment="1">
      <alignment horizontal="justify" vertical="center" wrapText="1"/>
      <protection/>
    </xf>
    <xf numFmtId="0" fontId="4" fillId="0" borderId="14" xfId="64" applyFont="1" applyFill="1" applyBorder="1" applyAlignment="1">
      <alignment horizontal="justify" vertical="center" wrapText="1"/>
      <protection/>
    </xf>
    <xf numFmtId="49" fontId="10" fillId="0" borderId="15" xfId="64" applyNumberFormat="1" applyFont="1" applyBorder="1" applyAlignment="1">
      <alignment horizontal="center" vertical="center" wrapText="1"/>
      <protection/>
    </xf>
    <xf numFmtId="0" fontId="4" fillId="0" borderId="16" xfId="64" applyFont="1" applyBorder="1" applyAlignment="1">
      <alignment horizontal="left" vertical="center" wrapText="1"/>
      <protection/>
    </xf>
    <xf numFmtId="170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Fill="1" applyBorder="1" applyAlignment="1">
      <alignment horizontal="center" vertical="center" wrapText="1"/>
      <protection/>
    </xf>
    <xf numFmtId="0" fontId="4" fillId="0" borderId="16" xfId="64" applyFont="1" applyFill="1" applyBorder="1" applyAlignment="1">
      <alignment horizontal="justify" vertical="center" wrapText="1"/>
      <protection/>
    </xf>
    <xf numFmtId="170" fontId="4" fillId="0" borderId="25" xfId="64" applyNumberFormat="1" applyFont="1" applyBorder="1" applyAlignment="1">
      <alignment horizontal="right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Alignment="1">
      <alignment/>
      <protection/>
    </xf>
    <xf numFmtId="0" fontId="4" fillId="0" borderId="13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justify" vertical="center" wrapText="1"/>
      <protection/>
    </xf>
    <xf numFmtId="170" fontId="4" fillId="0" borderId="13" xfId="65" applyNumberFormat="1" applyFont="1" applyBorder="1" applyAlignment="1">
      <alignment horizontal="right" vertical="center" wrapText="1"/>
      <protection/>
    </xf>
    <xf numFmtId="170" fontId="4" fillId="0" borderId="18" xfId="65" applyNumberFormat="1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left" vertical="center" wrapText="1"/>
      <protection/>
    </xf>
    <xf numFmtId="0" fontId="10" fillId="0" borderId="13" xfId="65" applyFont="1" applyFill="1" applyBorder="1" applyAlignment="1">
      <alignment horizontal="left" vertical="center" wrapText="1"/>
      <protection/>
    </xf>
    <xf numFmtId="0" fontId="4" fillId="0" borderId="18" xfId="65" applyFont="1" applyBorder="1" applyAlignment="1">
      <alignment horizontal="left" vertical="center" wrapText="1"/>
      <protection/>
    </xf>
    <xf numFmtId="170" fontId="4" fillId="0" borderId="18" xfId="65" applyNumberFormat="1" applyFont="1" applyBorder="1" applyAlignment="1">
      <alignment horizontal="right" vertical="center" wrapText="1"/>
      <protection/>
    </xf>
    <xf numFmtId="0" fontId="4" fillId="0" borderId="13" xfId="65" applyFont="1" applyFill="1" applyBorder="1" applyAlignment="1">
      <alignment horizontal="justify" vertical="center" wrapText="1"/>
      <protection/>
    </xf>
    <xf numFmtId="170" fontId="4" fillId="0" borderId="13" xfId="65" applyNumberFormat="1" applyFont="1" applyFill="1" applyBorder="1" applyAlignment="1">
      <alignment horizontal="right" vertical="center" wrapText="1"/>
      <protection/>
    </xf>
    <xf numFmtId="0" fontId="4" fillId="0" borderId="13" xfId="65" applyFont="1" applyFill="1" applyBorder="1" applyAlignment="1">
      <alignment horizontal="left" vertical="center" wrapText="1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right" vertical="center" wrapText="1"/>
      <protection/>
    </xf>
    <xf numFmtId="170" fontId="4" fillId="0" borderId="13" xfId="65" applyNumberFormat="1" applyFont="1" applyBorder="1" applyAlignment="1">
      <alignment horizontal="justify" vertical="center" wrapText="1"/>
      <protection/>
    </xf>
    <xf numFmtId="0" fontId="28" fillId="0" borderId="0" xfId="65" applyFont="1" applyAlignment="1">
      <alignment horizontal="right"/>
      <protection/>
    </xf>
    <xf numFmtId="170" fontId="4" fillId="0" borderId="206" xfId="65" applyNumberFormat="1" applyFont="1" applyBorder="1" applyAlignment="1">
      <alignment horizontal="right"/>
      <protection/>
    </xf>
    <xf numFmtId="0" fontId="28" fillId="0" borderId="0" xfId="65" applyFont="1">
      <alignment/>
      <protection/>
    </xf>
    <xf numFmtId="0" fontId="28" fillId="0" borderId="0" xfId="65" applyFont="1" applyAlignment="1">
      <alignment horizontal="left"/>
      <protection/>
    </xf>
    <xf numFmtId="0" fontId="27" fillId="0" borderId="0" xfId="65" applyFont="1">
      <alignment/>
      <protection/>
    </xf>
    <xf numFmtId="0" fontId="4" fillId="0" borderId="33" xfId="65" applyFont="1" applyBorder="1" applyAlignment="1">
      <alignment vertical="center" wrapText="1"/>
      <protection/>
    </xf>
    <xf numFmtId="170" fontId="4" fillId="0" borderId="33" xfId="65" applyNumberFormat="1" applyFont="1" applyBorder="1" applyAlignment="1">
      <alignment vertical="center" wrapText="1"/>
      <protection/>
    </xf>
    <xf numFmtId="0" fontId="4" fillId="0" borderId="18" xfId="65" applyFont="1" applyBorder="1" applyAlignment="1">
      <alignment horizontal="center" vertical="center" wrapText="1"/>
      <protection/>
    </xf>
    <xf numFmtId="170" fontId="4" fillId="0" borderId="13" xfId="65" applyNumberFormat="1" applyFont="1" applyBorder="1" applyAlignment="1">
      <alignment horizontal="center" vertical="center" wrapText="1"/>
      <protection/>
    </xf>
    <xf numFmtId="170" fontId="4" fillId="0" borderId="13" xfId="65" applyNumberFormat="1" applyFont="1" applyBorder="1" applyAlignment="1">
      <alignment horizontal="left" vertical="center" wrapText="1"/>
      <protection/>
    </xf>
    <xf numFmtId="0" fontId="9" fillId="0" borderId="13" xfId="65" applyFont="1" applyFill="1" applyBorder="1" applyAlignment="1">
      <alignment horizontal="justify" vertical="center" wrapText="1"/>
      <protection/>
    </xf>
    <xf numFmtId="0" fontId="10" fillId="0" borderId="0" xfId="65" applyFont="1" applyBorder="1" applyAlignment="1">
      <alignment horizontal="left"/>
      <protection/>
    </xf>
    <xf numFmtId="0" fontId="10" fillId="0" borderId="0" xfId="65" applyFont="1" applyBorder="1" applyAlignment="1">
      <alignment horizontal="left"/>
      <protection/>
    </xf>
    <xf numFmtId="0" fontId="9" fillId="0" borderId="13" xfId="65" applyFont="1" applyBorder="1" applyAlignment="1">
      <alignment horizontal="left" vertical="center" wrapText="1"/>
      <protection/>
    </xf>
    <xf numFmtId="170" fontId="9" fillId="0" borderId="0" xfId="65" applyNumberFormat="1" applyFont="1" applyBorder="1" applyAlignment="1">
      <alignment horizontal="right"/>
      <protection/>
    </xf>
    <xf numFmtId="0" fontId="9" fillId="0" borderId="13" xfId="65" applyFont="1" applyFill="1" applyBorder="1" applyAlignment="1">
      <alignment horizontal="center" vertical="center" wrapText="1"/>
      <protection/>
    </xf>
    <xf numFmtId="170" fontId="9" fillId="0" borderId="13" xfId="65" applyNumberFormat="1" applyFont="1" applyBorder="1" applyAlignment="1">
      <alignment horizontal="right" vertical="center" wrapText="1"/>
      <protection/>
    </xf>
    <xf numFmtId="0" fontId="32" fillId="0" borderId="0" xfId="65" applyFont="1">
      <alignment/>
      <protection/>
    </xf>
    <xf numFmtId="0" fontId="9" fillId="0" borderId="33" xfId="65" applyFont="1" applyBorder="1" applyAlignment="1">
      <alignment vertical="center" wrapText="1"/>
      <protection/>
    </xf>
    <xf numFmtId="170" fontId="9" fillId="0" borderId="33" xfId="65" applyNumberFormat="1" applyFont="1" applyBorder="1" applyAlignment="1">
      <alignment vertical="center"/>
      <protection/>
    </xf>
    <xf numFmtId="0" fontId="9" fillId="0" borderId="13" xfId="65" applyFont="1" applyBorder="1" applyAlignment="1">
      <alignment horizontal="center" vertical="center" wrapText="1"/>
      <protection/>
    </xf>
    <xf numFmtId="170" fontId="9" fillId="0" borderId="206" xfId="65" applyNumberFormat="1" applyFont="1" applyBorder="1" applyAlignment="1">
      <alignment horizontal="right" vertical="center"/>
      <protection/>
    </xf>
    <xf numFmtId="0" fontId="33" fillId="0" borderId="13" xfId="65" applyFont="1" applyFill="1" applyBorder="1" applyAlignment="1">
      <alignment horizontal="center" vertical="center" wrapText="1"/>
      <protection/>
    </xf>
    <xf numFmtId="0" fontId="9" fillId="0" borderId="13" xfId="65" applyFont="1" applyFill="1" applyBorder="1" applyAlignment="1">
      <alignment horizontal="left" vertical="center" wrapText="1"/>
      <protection/>
    </xf>
    <xf numFmtId="49" fontId="10" fillId="0" borderId="48" xfId="65" applyNumberFormat="1" applyFont="1" applyBorder="1" applyAlignment="1">
      <alignment horizontal="center" vertical="center" wrapText="1"/>
      <protection/>
    </xf>
    <xf numFmtId="0" fontId="4" fillId="0" borderId="48" xfId="65" applyFont="1" applyBorder="1" applyAlignment="1">
      <alignment horizontal="left" vertical="center" wrapText="1"/>
      <protection/>
    </xf>
    <xf numFmtId="170" fontId="4" fillId="0" borderId="48" xfId="65" applyNumberFormat="1" applyFont="1" applyBorder="1" applyAlignment="1">
      <alignment horizontal="right" vertical="center" wrapText="1"/>
      <protection/>
    </xf>
    <xf numFmtId="0" fontId="4" fillId="0" borderId="48" xfId="65" applyFont="1" applyBorder="1" applyAlignment="1">
      <alignment horizontal="center" vertical="center" wrapText="1"/>
      <protection/>
    </xf>
    <xf numFmtId="0" fontId="4" fillId="0" borderId="48" xfId="65" applyFont="1" applyBorder="1" applyAlignment="1">
      <alignment horizontal="justify" vertical="center" wrapText="1"/>
      <protection/>
    </xf>
    <xf numFmtId="49" fontId="10" fillId="0" borderId="12" xfId="65" applyNumberFormat="1" applyFont="1" applyBorder="1" applyAlignment="1">
      <alignment horizontal="center" vertical="center" wrapText="1"/>
      <protection/>
    </xf>
    <xf numFmtId="170" fontId="4" fillId="0" borderId="14" xfId="65" applyNumberFormat="1" applyFont="1" applyBorder="1" applyAlignment="1">
      <alignment horizontal="right" vertical="center" wrapText="1"/>
      <protection/>
    </xf>
    <xf numFmtId="49" fontId="10" fillId="0" borderId="17" xfId="65" applyNumberFormat="1" applyFont="1" applyBorder="1" applyAlignment="1">
      <alignment horizontal="center" vertical="center" wrapText="1"/>
      <protection/>
    </xf>
    <xf numFmtId="170" fontId="4" fillId="0" borderId="14" xfId="65" applyNumberFormat="1" applyFont="1" applyFill="1" applyBorder="1" applyAlignment="1">
      <alignment horizontal="right" vertical="center" wrapText="1"/>
      <protection/>
    </xf>
    <xf numFmtId="49" fontId="10" fillId="0" borderId="12" xfId="65" applyNumberFormat="1" applyFont="1" applyFill="1" applyBorder="1" applyAlignment="1">
      <alignment horizontal="center" vertical="center" wrapText="1"/>
      <protection/>
    </xf>
    <xf numFmtId="170" fontId="4" fillId="0" borderId="14" xfId="65" applyNumberFormat="1" applyFont="1" applyBorder="1" applyAlignment="1">
      <alignment horizontal="justify" vertical="center" wrapText="1"/>
      <protection/>
    </xf>
    <xf numFmtId="0" fontId="4" fillId="0" borderId="14" xfId="65" applyFont="1" applyBorder="1" applyAlignment="1">
      <alignment horizontal="justify" vertical="center" wrapText="1"/>
      <protection/>
    </xf>
    <xf numFmtId="177" fontId="4" fillId="0" borderId="14" xfId="65" applyNumberFormat="1" applyFont="1" applyBorder="1" applyAlignment="1">
      <alignment horizontal="right" vertical="center" wrapText="1"/>
      <protection/>
    </xf>
    <xf numFmtId="170" fontId="10" fillId="0" borderId="14" xfId="65" applyNumberFormat="1" applyFont="1" applyBorder="1" applyAlignment="1">
      <alignment horizontal="right" vertical="center" wrapText="1"/>
      <protection/>
    </xf>
    <xf numFmtId="49" fontId="10" fillId="0" borderId="15" xfId="65" applyNumberFormat="1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left" vertical="center" wrapText="1"/>
      <protection/>
    </xf>
    <xf numFmtId="170" fontId="4" fillId="0" borderId="16" xfId="65" applyNumberFormat="1" applyFont="1" applyBorder="1" applyAlignment="1">
      <alignment horizontal="right" vertical="center" wrapText="1"/>
      <protection/>
    </xf>
    <xf numFmtId="0" fontId="4" fillId="0" borderId="16" xfId="65" applyFont="1" applyBorder="1" applyAlignment="1">
      <alignment horizontal="center" vertical="center" wrapText="1"/>
      <protection/>
    </xf>
    <xf numFmtId="0" fontId="4" fillId="0" borderId="16" xfId="65" applyFont="1" applyBorder="1" applyAlignment="1">
      <alignment horizontal="justify" vertical="center" wrapText="1"/>
      <protection/>
    </xf>
    <xf numFmtId="170" fontId="4" fillId="0" borderId="25" xfId="65" applyNumberFormat="1" applyFont="1" applyBorder="1" applyAlignment="1">
      <alignment horizontal="right" vertical="center" wrapText="1"/>
      <protection/>
    </xf>
    <xf numFmtId="170" fontId="4" fillId="0" borderId="26" xfId="65" applyNumberFormat="1" applyFont="1" applyBorder="1" applyAlignment="1">
      <alignment horizontal="right" vertical="center" wrapText="1"/>
      <protection/>
    </xf>
    <xf numFmtId="49" fontId="10" fillId="0" borderId="22" xfId="65" applyNumberFormat="1" applyFont="1" applyBorder="1" applyAlignment="1">
      <alignment horizontal="center" vertical="center" wrapText="1"/>
      <protection/>
    </xf>
    <xf numFmtId="49" fontId="4" fillId="0" borderId="23" xfId="65" applyNumberFormat="1" applyFont="1" applyBorder="1" applyAlignment="1">
      <alignment horizontal="center" vertical="center" wrapText="1"/>
      <protection/>
    </xf>
    <xf numFmtId="49" fontId="4" fillId="0" borderId="24" xfId="65" applyNumberFormat="1" applyFont="1" applyBorder="1" applyAlignment="1">
      <alignment horizontal="center" vertical="center" wrapText="1"/>
      <protection/>
    </xf>
    <xf numFmtId="0" fontId="4" fillId="0" borderId="14" xfId="65" applyFont="1" applyFill="1" applyBorder="1" applyAlignment="1">
      <alignment horizontal="justify" vertical="center" wrapText="1"/>
      <protection/>
    </xf>
    <xf numFmtId="49" fontId="29" fillId="0" borderId="12" xfId="65" applyNumberFormat="1" applyFont="1" applyBorder="1" applyAlignment="1">
      <alignment horizontal="center" vertical="center" wrapText="1"/>
      <protection/>
    </xf>
    <xf numFmtId="170" fontId="9" fillId="0" borderId="14" xfId="65" applyNumberFormat="1" applyFont="1" applyBorder="1" applyAlignment="1">
      <alignment horizontal="right" vertical="center" wrapText="1"/>
      <protection/>
    </xf>
    <xf numFmtId="170" fontId="9" fillId="0" borderId="14" xfId="65" applyNumberFormat="1" applyFont="1" applyFill="1" applyBorder="1" applyAlignment="1">
      <alignment horizontal="right" vertical="center" wrapText="1"/>
      <protection/>
    </xf>
    <xf numFmtId="49" fontId="29" fillId="0" borderId="15" xfId="65" applyNumberFormat="1" applyFont="1" applyBorder="1" applyAlignment="1">
      <alignment horizontal="center" vertical="center" wrapText="1"/>
      <protection/>
    </xf>
    <xf numFmtId="0" fontId="9" fillId="0" borderId="16" xfId="65" applyFont="1" applyBorder="1" applyAlignment="1">
      <alignment horizontal="left" vertical="center" wrapText="1"/>
      <protection/>
    </xf>
    <xf numFmtId="0" fontId="9" fillId="0" borderId="16" xfId="65" applyFont="1" applyBorder="1" applyAlignment="1">
      <alignment horizontal="right" vertical="center" wrapText="1"/>
      <protection/>
    </xf>
    <xf numFmtId="0" fontId="9" fillId="0" borderId="16" xfId="65" applyFont="1" applyFill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left" vertical="center" wrapText="1"/>
      <protection/>
    </xf>
    <xf numFmtId="0" fontId="9" fillId="0" borderId="25" xfId="65" applyFont="1" applyFill="1" applyBorder="1" applyAlignment="1">
      <alignment horizontal="justify" vertical="center" wrapText="1"/>
      <protection/>
    </xf>
    <xf numFmtId="170" fontId="4" fillId="0" borderId="18" xfId="65" applyNumberFormat="1" applyFont="1" applyBorder="1" applyAlignment="1">
      <alignment horizontal="justify" vertical="center" wrapText="1"/>
      <protection/>
    </xf>
    <xf numFmtId="0" fontId="4" fillId="0" borderId="33" xfId="64" applyFont="1" applyBorder="1" applyAlignment="1">
      <alignment vertical="center" wrapText="1"/>
      <protection/>
    </xf>
    <xf numFmtId="170" fontId="4" fillId="0" borderId="33" xfId="64" applyNumberFormat="1" applyFont="1" applyBorder="1" applyAlignment="1">
      <alignment vertical="center" wrapText="1"/>
      <protection/>
    </xf>
    <xf numFmtId="0" fontId="5" fillId="31" borderId="207" xfId="62" applyFont="1" applyFill="1" applyBorder="1" applyAlignment="1">
      <alignment horizontal="center" vertical="center"/>
      <protection/>
    </xf>
    <xf numFmtId="0" fontId="4" fillId="0" borderId="94" xfId="62" applyFont="1" applyBorder="1" applyAlignment="1">
      <alignment horizontal="center" vertical="center"/>
      <protection/>
    </xf>
    <xf numFmtId="0" fontId="4" fillId="0" borderId="95" xfId="62" applyFont="1" applyBorder="1" applyAlignment="1">
      <alignment vertical="center" wrapText="1"/>
      <protection/>
    </xf>
    <xf numFmtId="3" fontId="4" fillId="0" borderId="208" xfId="62" applyNumberFormat="1" applyFont="1" applyBorder="1" applyAlignment="1">
      <alignment vertical="center"/>
      <protection/>
    </xf>
    <xf numFmtId="3" fontId="4" fillId="0" borderId="209" xfId="62" applyNumberFormat="1" applyFont="1" applyBorder="1" applyAlignment="1">
      <alignment vertical="center"/>
      <protection/>
    </xf>
    <xf numFmtId="3" fontId="4" fillId="0" borderId="210" xfId="62" applyNumberFormat="1" applyFont="1" applyBorder="1" applyAlignment="1">
      <alignment vertical="center"/>
      <protection/>
    </xf>
    <xf numFmtId="0" fontId="4" fillId="0" borderId="83" xfId="62" applyFont="1" applyBorder="1" applyAlignment="1">
      <alignment vertical="center"/>
      <protection/>
    </xf>
    <xf numFmtId="3" fontId="4" fillId="0" borderId="188" xfId="62" applyNumberFormat="1" applyFont="1" applyBorder="1" applyAlignment="1">
      <alignment vertical="center"/>
      <protection/>
    </xf>
    <xf numFmtId="3" fontId="4" fillId="0" borderId="211" xfId="62" applyNumberFormat="1" applyFont="1" applyBorder="1" applyAlignment="1">
      <alignment vertical="center"/>
      <protection/>
    </xf>
    <xf numFmtId="3" fontId="4" fillId="0" borderId="180" xfId="62" applyNumberFormat="1" applyFont="1" applyBorder="1" applyAlignment="1">
      <alignment vertical="center"/>
      <protection/>
    </xf>
    <xf numFmtId="0" fontId="8" fillId="26" borderId="10" xfId="0" applyFont="1" applyFill="1" applyBorder="1" applyAlignment="1">
      <alignment horizontal="center" vertical="center" wrapText="1"/>
    </xf>
    <xf numFmtId="0" fontId="8" fillId="26" borderId="12" xfId="0" applyFont="1" applyFill="1" applyBorder="1" applyAlignment="1">
      <alignment horizontal="center" vertical="center" wrapText="1"/>
    </xf>
    <xf numFmtId="0" fontId="12" fillId="32" borderId="212" xfId="62" applyFont="1" applyFill="1" applyBorder="1" applyAlignment="1">
      <alignment horizontal="center" vertical="center"/>
      <protection/>
    </xf>
    <xf numFmtId="0" fontId="12" fillId="32" borderId="138" xfId="62" applyFont="1" applyFill="1" applyBorder="1" applyAlignment="1">
      <alignment horizontal="left" vertical="center" wrapText="1"/>
      <protection/>
    </xf>
    <xf numFmtId="10" fontId="8" fillId="26" borderId="79" xfId="62" applyNumberFormat="1" applyFont="1" applyFill="1" applyBorder="1" applyAlignment="1">
      <alignment horizontal="right" vertical="center"/>
      <protection/>
    </xf>
    <xf numFmtId="10" fontId="4" fillId="0" borderId="79" xfId="62" applyNumberFormat="1" applyFont="1" applyBorder="1" applyAlignment="1">
      <alignment horizontal="right" vertical="center"/>
      <protection/>
    </xf>
    <xf numFmtId="10" fontId="4" fillId="0" borderId="81" xfId="62" applyNumberFormat="1" applyFont="1" applyBorder="1" applyAlignment="1">
      <alignment horizontal="right" vertical="center"/>
      <protection/>
    </xf>
    <xf numFmtId="10" fontId="4" fillId="0" borderId="104" xfId="62" applyNumberFormat="1" applyFont="1" applyBorder="1" applyAlignment="1">
      <alignment horizontal="right" vertical="center"/>
      <protection/>
    </xf>
    <xf numFmtId="10" fontId="4" fillId="26" borderId="81" xfId="62" applyNumberFormat="1" applyFont="1" applyFill="1" applyBorder="1" applyAlignment="1">
      <alignment horizontal="right" vertical="center"/>
      <protection/>
    </xf>
    <xf numFmtId="10" fontId="5" fillId="29" borderId="85" xfId="62" applyNumberFormat="1" applyFont="1" applyFill="1" applyBorder="1" applyAlignment="1">
      <alignment horizontal="right" vertical="center"/>
      <protection/>
    </xf>
    <xf numFmtId="0" fontId="34" fillId="0" borderId="0" xfId="60" applyFont="1" applyFill="1" applyBorder="1">
      <alignment/>
      <protection/>
    </xf>
    <xf numFmtId="0" fontId="34" fillId="0" borderId="0" xfId="60" applyFont="1" applyFill="1" applyBorder="1" applyAlignment="1">
      <alignment vertical="center" wrapText="1"/>
      <protection/>
    </xf>
    <xf numFmtId="0" fontId="4" fillId="0" borderId="60" xfId="62" applyFont="1" applyFill="1" applyBorder="1" applyAlignment="1">
      <alignment vertical="center" wrapText="1"/>
      <protection/>
    </xf>
    <xf numFmtId="3" fontId="4" fillId="0" borderId="13" xfId="62" applyNumberFormat="1" applyFont="1" applyFill="1" applyBorder="1" applyAlignment="1">
      <alignment vertical="center"/>
      <protection/>
    </xf>
    <xf numFmtId="0" fontId="12" fillId="0" borderId="0" xfId="62" applyFont="1" applyBorder="1" applyAlignment="1">
      <alignment/>
      <protection/>
    </xf>
    <xf numFmtId="0" fontId="10" fillId="0" borderId="78" xfId="62" applyFont="1" applyFill="1" applyBorder="1" applyAlignment="1">
      <alignment vertical="center" wrapText="1"/>
      <protection/>
    </xf>
    <xf numFmtId="3" fontId="4" fillId="0" borderId="14" xfId="62" applyNumberFormat="1" applyFont="1" applyFill="1" applyBorder="1" applyAlignment="1">
      <alignment vertical="center"/>
      <protection/>
    </xf>
    <xf numFmtId="0" fontId="4" fillId="0" borderId="50" xfId="0" applyFont="1" applyBorder="1" applyAlignment="1">
      <alignment wrapText="1"/>
    </xf>
    <xf numFmtId="3" fontId="4" fillId="0" borderId="188" xfId="62" applyNumberFormat="1" applyFont="1" applyFill="1" applyBorder="1" applyAlignment="1">
      <alignment vertical="center"/>
      <protection/>
    </xf>
    <xf numFmtId="3" fontId="4" fillId="0" borderId="16" xfId="62" applyNumberFormat="1" applyFont="1" applyFill="1" applyBorder="1" applyAlignment="1">
      <alignment vertical="center"/>
      <protection/>
    </xf>
    <xf numFmtId="3" fontId="4" fillId="0" borderId="25" xfId="62" applyNumberFormat="1" applyFont="1" applyFill="1" applyBorder="1" applyAlignment="1">
      <alignment vertical="center"/>
      <protection/>
    </xf>
    <xf numFmtId="3" fontId="10" fillId="0" borderId="149" xfId="62" applyNumberFormat="1" applyFont="1" applyFill="1" applyBorder="1" applyAlignment="1">
      <alignment vertical="center"/>
      <protection/>
    </xf>
    <xf numFmtId="3" fontId="10" fillId="0" borderId="18" xfId="62" applyNumberFormat="1" applyFont="1" applyFill="1" applyBorder="1" applyAlignment="1">
      <alignment vertical="center"/>
      <protection/>
    </xf>
    <xf numFmtId="3" fontId="10" fillId="0" borderId="36" xfId="62" applyNumberFormat="1" applyFont="1" applyFill="1" applyBorder="1" applyAlignment="1">
      <alignment vertical="center"/>
      <protection/>
    </xf>
    <xf numFmtId="0" fontId="10" fillId="0" borderId="178" xfId="62" applyFont="1" applyBorder="1" applyAlignment="1">
      <alignment horizontal="center" vertical="center" wrapText="1"/>
      <protection/>
    </xf>
    <xf numFmtId="0" fontId="10" fillId="0" borderId="146" xfId="62" applyFont="1" applyBorder="1" applyAlignment="1">
      <alignment horizontal="center" vertical="center"/>
      <protection/>
    </xf>
    <xf numFmtId="0" fontId="4" fillId="0" borderId="213" xfId="62" applyFont="1" applyBorder="1" applyAlignment="1">
      <alignment horizontal="center" vertical="center" wrapText="1"/>
      <protection/>
    </xf>
    <xf numFmtId="3" fontId="10" fillId="0" borderId="44" xfId="62" applyNumberFormat="1" applyFont="1" applyFill="1" applyBorder="1" applyAlignment="1">
      <alignment vertical="center"/>
      <protection/>
    </xf>
    <xf numFmtId="3" fontId="4" fillId="0" borderId="45" xfId="62" applyNumberFormat="1" applyFont="1" applyFill="1" applyBorder="1" applyAlignment="1">
      <alignment vertical="center"/>
      <protection/>
    </xf>
    <xf numFmtId="3" fontId="4" fillId="0" borderId="46" xfId="62" applyNumberFormat="1" applyFont="1" applyFill="1" applyBorder="1" applyAlignment="1">
      <alignment vertical="center"/>
      <protection/>
    </xf>
    <xf numFmtId="10" fontId="8" fillId="0" borderId="14" xfId="62" applyNumberFormat="1" applyFont="1" applyBorder="1" applyAlignment="1">
      <alignment horizontal="right" vertical="center"/>
      <protection/>
    </xf>
    <xf numFmtId="10" fontId="4" fillId="0" borderId="14" xfId="62" applyNumberFormat="1" applyFont="1" applyBorder="1" applyAlignment="1">
      <alignment horizontal="right" vertical="center"/>
      <protection/>
    </xf>
    <xf numFmtId="10" fontId="5" fillId="0" borderId="14" xfId="62" applyNumberFormat="1" applyFont="1" applyBorder="1" applyAlignment="1">
      <alignment horizontal="right" vertical="center"/>
      <protection/>
    </xf>
    <xf numFmtId="10" fontId="5" fillId="26" borderId="14" xfId="62" applyNumberFormat="1" applyFont="1" applyFill="1" applyBorder="1" applyAlignment="1">
      <alignment horizontal="right" vertical="center"/>
      <protection/>
    </xf>
    <xf numFmtId="10" fontId="8" fillId="0" borderId="26" xfId="62" applyNumberFormat="1" applyFont="1" applyBorder="1" applyAlignment="1">
      <alignment vertical="center"/>
      <protection/>
    </xf>
    <xf numFmtId="10" fontId="4" fillId="0" borderId="26" xfId="62" applyNumberFormat="1" applyFont="1" applyBorder="1" applyAlignment="1">
      <alignment vertical="center"/>
      <protection/>
    </xf>
    <xf numFmtId="10" fontId="5" fillId="0" borderId="26" xfId="62" applyNumberFormat="1" applyFont="1" applyBorder="1" applyAlignment="1">
      <alignment vertical="center"/>
      <protection/>
    </xf>
    <xf numFmtId="10" fontId="5" fillId="26" borderId="214" xfId="62" applyNumberFormat="1" applyFont="1" applyFill="1" applyBorder="1" applyAlignment="1">
      <alignment vertical="center"/>
      <protection/>
    </xf>
    <xf numFmtId="10" fontId="4" fillId="0" borderId="215" xfId="62" applyNumberFormat="1" applyFont="1" applyBorder="1" applyAlignment="1">
      <alignment horizontal="right" vertical="center"/>
      <protection/>
    </xf>
    <xf numFmtId="10" fontId="4" fillId="0" borderId="216" xfId="62" applyNumberFormat="1" applyFont="1" applyBorder="1" applyAlignment="1">
      <alignment horizontal="right" vertical="center"/>
      <protection/>
    </xf>
    <xf numFmtId="10" fontId="4" fillId="0" borderId="41" xfId="62" applyNumberFormat="1" applyFont="1" applyBorder="1" applyAlignment="1">
      <alignment horizontal="right" vertical="center"/>
      <protection/>
    </xf>
    <xf numFmtId="10" fontId="4" fillId="0" borderId="113" xfId="62" applyNumberFormat="1" applyFont="1" applyBorder="1" applyAlignment="1">
      <alignment horizontal="right" vertical="center"/>
      <protection/>
    </xf>
    <xf numFmtId="10" fontId="4" fillId="0" borderId="127" xfId="62" applyNumberFormat="1" applyFont="1" applyBorder="1" applyAlignment="1">
      <alignment vertical="center"/>
      <protection/>
    </xf>
    <xf numFmtId="10" fontId="5" fillId="0" borderId="217" xfId="62" applyNumberFormat="1" applyFont="1" applyBorder="1" applyAlignment="1">
      <alignment horizontal="right" vertical="center"/>
      <protection/>
    </xf>
    <xf numFmtId="10" fontId="4" fillId="0" borderId="114" xfId="62" applyNumberFormat="1" applyFont="1" applyBorder="1" applyAlignment="1">
      <alignment horizontal="right" vertical="center"/>
      <protection/>
    </xf>
    <xf numFmtId="10" fontId="4" fillId="0" borderId="87" xfId="62" applyNumberFormat="1" applyFont="1" applyBorder="1" applyAlignment="1">
      <alignment horizontal="right" vertical="center"/>
      <protection/>
    </xf>
    <xf numFmtId="10" fontId="5" fillId="31" borderId="127" xfId="62" applyNumberFormat="1" applyFont="1" applyFill="1" applyBorder="1" applyAlignment="1">
      <alignment horizontal="right" vertical="center"/>
      <protection/>
    </xf>
    <xf numFmtId="10" fontId="4" fillId="0" borderId="197" xfId="62" applyNumberFormat="1" applyFont="1" applyBorder="1" applyAlignment="1">
      <alignment horizontal="right" vertical="center"/>
      <protection/>
    </xf>
    <xf numFmtId="10" fontId="4" fillId="0" borderId="218" xfId="62" applyNumberFormat="1" applyFont="1" applyBorder="1" applyAlignment="1">
      <alignment horizontal="right" vertical="center"/>
      <protection/>
    </xf>
    <xf numFmtId="10" fontId="4" fillId="0" borderId="0" xfId="62" applyNumberFormat="1" applyFont="1" applyBorder="1" applyAlignment="1">
      <alignment vertical="center"/>
      <protection/>
    </xf>
    <xf numFmtId="10" fontId="4" fillId="0" borderId="145" xfId="62" applyNumberFormat="1" applyFont="1" applyBorder="1" applyAlignment="1">
      <alignment horizontal="center" vertical="center"/>
      <protection/>
    </xf>
    <xf numFmtId="10" fontId="4" fillId="0" borderId="150" xfId="62" applyNumberFormat="1" applyFont="1" applyBorder="1" applyAlignment="1">
      <alignment horizontal="right" vertical="center"/>
      <protection/>
    </xf>
    <xf numFmtId="10" fontId="4" fillId="0" borderId="219" xfId="62" applyNumberFormat="1" applyFont="1" applyBorder="1" applyAlignment="1">
      <alignment horizontal="right" vertical="center"/>
      <protection/>
    </xf>
    <xf numFmtId="10" fontId="5" fillId="0" borderId="157" xfId="62" applyNumberFormat="1" applyFont="1" applyBorder="1" applyAlignment="1">
      <alignment horizontal="right" vertical="center"/>
      <protection/>
    </xf>
    <xf numFmtId="10" fontId="5" fillId="31" borderId="139" xfId="62" applyNumberFormat="1" applyFont="1" applyFill="1" applyBorder="1" applyAlignment="1">
      <alignment horizontal="right" vertical="center"/>
      <protection/>
    </xf>
    <xf numFmtId="49" fontId="5" fillId="0" borderId="220" xfId="0" applyNumberFormat="1" applyFont="1" applyBorder="1" applyAlignment="1">
      <alignment horizontal="center" vertical="center" wrapText="1"/>
    </xf>
    <xf numFmtId="0" fontId="5" fillId="0" borderId="221" xfId="0" applyFont="1" applyBorder="1" applyAlignment="1">
      <alignment horizontal="center" vertical="center" wrapText="1"/>
    </xf>
    <xf numFmtId="0" fontId="5" fillId="0" borderId="222" xfId="0" applyFont="1" applyBorder="1" applyAlignment="1">
      <alignment horizontal="left" vertical="center" wrapText="1"/>
    </xf>
    <xf numFmtId="3" fontId="5" fillId="0" borderId="22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21" xfId="0" applyFont="1" applyBorder="1" applyAlignment="1">
      <alignment horizontal="center" vertical="center" wrapText="1"/>
    </xf>
    <xf numFmtId="0" fontId="4" fillId="0" borderId="222" xfId="0" applyFont="1" applyBorder="1" applyAlignment="1">
      <alignment horizontal="left" vertical="center" wrapText="1"/>
    </xf>
    <xf numFmtId="3" fontId="4" fillId="0" borderId="75" xfId="0" applyNumberFormat="1" applyFont="1" applyBorder="1" applyAlignment="1">
      <alignment horizontal="right" vertical="center" wrapText="1"/>
    </xf>
    <xf numFmtId="3" fontId="4" fillId="0" borderId="76" xfId="0" applyNumberFormat="1" applyFont="1" applyBorder="1" applyAlignment="1">
      <alignment horizontal="right" vertical="center" wrapText="1"/>
    </xf>
    <xf numFmtId="3" fontId="4" fillId="0" borderId="224" xfId="0" applyNumberFormat="1" applyFont="1" applyBorder="1" applyAlignment="1">
      <alignment horizontal="right" vertical="center" wrapText="1"/>
    </xf>
    <xf numFmtId="3" fontId="5" fillId="0" borderId="224" xfId="0" applyNumberFormat="1" applyFont="1" applyBorder="1" applyAlignment="1">
      <alignment horizontal="right" vertical="center" wrapText="1"/>
    </xf>
    <xf numFmtId="0" fontId="5" fillId="0" borderId="225" xfId="0" applyFont="1" applyBorder="1" applyAlignment="1">
      <alignment horizontal="center" vertical="center" wrapText="1"/>
    </xf>
    <xf numFmtId="0" fontId="5" fillId="0" borderId="226" xfId="0" applyFont="1" applyBorder="1" applyAlignment="1">
      <alignment horizontal="left" vertical="center" wrapText="1"/>
    </xf>
    <xf numFmtId="3" fontId="5" fillId="0" borderId="116" xfId="0" applyNumberFormat="1" applyFont="1" applyBorder="1" applyAlignment="1">
      <alignment horizontal="right" vertical="center" wrapText="1"/>
    </xf>
    <xf numFmtId="3" fontId="5" fillId="0" borderId="117" xfId="0" applyNumberFormat="1" applyFont="1" applyBorder="1" applyAlignment="1">
      <alignment horizontal="right" vertical="center" wrapText="1"/>
    </xf>
    <xf numFmtId="3" fontId="4" fillId="0" borderId="227" xfId="60" applyNumberFormat="1" applyFont="1" applyFill="1" applyBorder="1" applyAlignment="1">
      <alignment horizontal="center" vertical="center"/>
      <protection/>
    </xf>
    <xf numFmtId="3" fontId="4" fillId="0" borderId="33" xfId="60" applyNumberFormat="1" applyFont="1" applyFill="1" applyBorder="1" applyAlignment="1">
      <alignment horizontal="center" vertical="center"/>
      <protection/>
    </xf>
    <xf numFmtId="3" fontId="4" fillId="0" borderId="37" xfId="60" applyNumberFormat="1" applyFont="1" applyFill="1" applyBorder="1" applyAlignment="1">
      <alignment horizontal="center" vertical="center"/>
      <protection/>
    </xf>
    <xf numFmtId="3" fontId="4" fillId="0" borderId="47" xfId="60" applyNumberFormat="1" applyFont="1" applyFill="1" applyBorder="1" applyAlignment="1">
      <alignment horizontal="center" vertical="center"/>
      <protection/>
    </xf>
    <xf numFmtId="3" fontId="4" fillId="0" borderId="23" xfId="60" applyNumberFormat="1" applyFont="1" applyFill="1" applyBorder="1" applyAlignment="1">
      <alignment horizontal="center" vertical="center"/>
      <protection/>
    </xf>
    <xf numFmtId="3" fontId="4" fillId="0" borderId="228" xfId="60" applyNumberFormat="1" applyFont="1" applyFill="1" applyBorder="1" applyAlignment="1">
      <alignment horizontal="center" vertical="center"/>
      <protection/>
    </xf>
    <xf numFmtId="0" fontId="5" fillId="0" borderId="229" xfId="0" applyFont="1" applyBorder="1" applyAlignment="1">
      <alignment horizontal="left" vertical="center" wrapText="1"/>
    </xf>
    <xf numFmtId="0" fontId="5" fillId="26" borderId="3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10" fontId="4" fillId="0" borderId="25" xfId="0" applyNumberFormat="1" applyFont="1" applyFill="1" applyBorder="1" applyAlignment="1">
      <alignment vertical="center"/>
    </xf>
    <xf numFmtId="10" fontId="4" fillId="0" borderId="0" xfId="0" applyNumberFormat="1" applyFont="1" applyFill="1" applyBorder="1" applyAlignment="1">
      <alignment vertical="center"/>
    </xf>
    <xf numFmtId="49" fontId="10" fillId="0" borderId="50" xfId="65" applyNumberFormat="1" applyFont="1" applyBorder="1" applyAlignment="1">
      <alignment horizontal="center" vertical="center" wrapText="1"/>
      <protection/>
    </xf>
    <xf numFmtId="0" fontId="4" fillId="0" borderId="50" xfId="65" applyFont="1" applyBorder="1" applyAlignment="1">
      <alignment horizontal="left" vertical="center" wrapText="1"/>
      <protection/>
    </xf>
    <xf numFmtId="170" fontId="4" fillId="0" borderId="50" xfId="65" applyNumberFormat="1" applyFont="1" applyBorder="1" applyAlignment="1">
      <alignment horizontal="right" vertical="center" wrapText="1"/>
      <protection/>
    </xf>
    <xf numFmtId="0" fontId="4" fillId="0" borderId="50" xfId="65" applyFont="1" applyBorder="1" applyAlignment="1">
      <alignment horizontal="center" vertical="center" wrapText="1"/>
      <protection/>
    </xf>
    <xf numFmtId="0" fontId="4" fillId="0" borderId="50" xfId="65" applyFont="1" applyBorder="1" applyAlignment="1">
      <alignment horizontal="justify" vertical="center" wrapText="1"/>
      <protection/>
    </xf>
    <xf numFmtId="0" fontId="5" fillId="0" borderId="0" xfId="61" applyFont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5" fillId="0" borderId="0" xfId="62" applyFont="1" applyBorder="1" applyAlignment="1">
      <alignment horizontal="center" vertical="center"/>
      <protection/>
    </xf>
    <xf numFmtId="0" fontId="4" fillId="0" borderId="230" xfId="62" applyFont="1" applyBorder="1" applyAlignment="1">
      <alignment horizontal="center" vertical="center"/>
      <protection/>
    </xf>
    <xf numFmtId="0" fontId="4" fillId="0" borderId="231" xfId="62" applyFont="1" applyBorder="1" applyAlignment="1">
      <alignment horizontal="center" vertical="center"/>
      <protection/>
    </xf>
    <xf numFmtId="0" fontId="4" fillId="0" borderId="232" xfId="62" applyFont="1" applyBorder="1" applyAlignment="1">
      <alignment horizontal="center" vertical="center"/>
      <protection/>
    </xf>
    <xf numFmtId="0" fontId="4" fillId="0" borderId="233" xfId="62" applyFont="1" applyBorder="1" applyAlignment="1">
      <alignment horizontal="center" vertical="center"/>
      <protection/>
    </xf>
    <xf numFmtId="0" fontId="4" fillId="0" borderId="209" xfId="62" applyFont="1" applyBorder="1" applyAlignment="1">
      <alignment horizontal="center" vertical="center"/>
      <protection/>
    </xf>
    <xf numFmtId="0" fontId="4" fillId="0" borderId="234" xfId="62" applyFont="1" applyBorder="1" applyAlignment="1">
      <alignment horizontal="center" vertical="center"/>
      <protection/>
    </xf>
    <xf numFmtId="0" fontId="5" fillId="31" borderId="235" xfId="62" applyFont="1" applyFill="1" applyBorder="1" applyAlignment="1">
      <alignment horizontal="right" vertical="center"/>
      <protection/>
    </xf>
    <xf numFmtId="0" fontId="5" fillId="31" borderId="236" xfId="62" applyFont="1" applyFill="1" applyBorder="1" applyAlignment="1">
      <alignment horizontal="right" vertical="center"/>
      <protection/>
    </xf>
    <xf numFmtId="0" fontId="4" fillId="0" borderId="59" xfId="62" applyFont="1" applyBorder="1" applyAlignment="1">
      <alignment horizontal="right" vertical="center"/>
      <protection/>
    </xf>
    <xf numFmtId="0" fontId="4" fillId="0" borderId="74" xfId="62" applyFont="1" applyBorder="1" applyAlignment="1">
      <alignment horizontal="right" vertical="center"/>
      <protection/>
    </xf>
    <xf numFmtId="0" fontId="4" fillId="0" borderId="152" xfId="62" applyFont="1" applyBorder="1" applyAlignment="1">
      <alignment horizontal="right" vertical="center"/>
      <protection/>
    </xf>
    <xf numFmtId="0" fontId="5" fillId="0" borderId="235" xfId="62" applyFont="1" applyBorder="1" applyAlignment="1">
      <alignment horizontal="right" vertical="center"/>
      <protection/>
    </xf>
    <xf numFmtId="0" fontId="5" fillId="0" borderId="236" xfId="62" applyFont="1" applyBorder="1" applyAlignment="1">
      <alignment horizontal="right" vertical="center"/>
      <protection/>
    </xf>
    <xf numFmtId="0" fontId="5" fillId="31" borderId="237" xfId="62" applyFont="1" applyFill="1" applyBorder="1" applyAlignment="1">
      <alignment horizontal="right" vertical="center"/>
      <protection/>
    </xf>
    <xf numFmtId="0" fontId="4" fillId="0" borderId="221" xfId="62" applyFont="1" applyBorder="1" applyAlignment="1">
      <alignment horizontal="right" vertical="center"/>
      <protection/>
    </xf>
    <xf numFmtId="0" fontId="5" fillId="0" borderId="237" xfId="62" applyFont="1" applyBorder="1" applyAlignment="1">
      <alignment horizontal="right" vertical="center"/>
      <protection/>
    </xf>
    <xf numFmtId="0" fontId="4" fillId="0" borderId="77" xfId="62" applyFont="1" applyBorder="1" applyAlignment="1">
      <alignment horizontal="right" vertical="center"/>
      <protection/>
    </xf>
    <xf numFmtId="0" fontId="4" fillId="0" borderId="40" xfId="62" applyFont="1" applyBorder="1" applyAlignment="1">
      <alignment horizontal="right" vertical="center"/>
      <protection/>
    </xf>
    <xf numFmtId="0" fontId="4" fillId="0" borderId="238" xfId="62" applyFont="1" applyBorder="1" applyAlignment="1">
      <alignment horizontal="right" vertical="center"/>
      <protection/>
    </xf>
    <xf numFmtId="0" fontId="4" fillId="0" borderId="67" xfId="62" applyFont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0" xfId="62" applyFont="1" applyBorder="1" applyAlignment="1">
      <alignment horizontal="center"/>
      <protection/>
    </xf>
    <xf numFmtId="0" fontId="5" fillId="0" borderId="51" xfId="0" applyFont="1" applyBorder="1" applyAlignment="1">
      <alignment horizontal="center" vertical="center" wrapText="1"/>
    </xf>
    <xf numFmtId="0" fontId="5" fillId="0" borderId="239" xfId="0" applyFont="1" applyBorder="1" applyAlignment="1">
      <alignment horizontal="center" vertical="center" wrapText="1"/>
    </xf>
    <xf numFmtId="0" fontId="5" fillId="0" borderId="2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241" xfId="63" applyFont="1" applyBorder="1" applyAlignment="1">
      <alignment horizontal="center" vertical="center" wrapText="1"/>
      <protection/>
    </xf>
    <xf numFmtId="0" fontId="4" fillId="0" borderId="45" xfId="63" applyFont="1" applyBorder="1" applyAlignment="1">
      <alignment horizontal="center" vertical="center" wrapText="1"/>
      <protection/>
    </xf>
    <xf numFmtId="0" fontId="4" fillId="0" borderId="227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30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37" xfId="63" applyFont="1" applyBorder="1" applyAlignment="1">
      <alignment horizontal="center" vertical="center" wrapText="1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4" fillId="0" borderId="33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32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42" xfId="0" applyFont="1" applyFill="1" applyBorder="1" applyAlignment="1">
      <alignment horizontal="center" vertical="center" wrapText="1"/>
    </xf>
    <xf numFmtId="0" fontId="4" fillId="0" borderId="239" xfId="0" applyFont="1" applyFill="1" applyBorder="1" applyAlignment="1">
      <alignment horizontal="center" vertical="center" wrapText="1"/>
    </xf>
    <xf numFmtId="0" fontId="4" fillId="0" borderId="24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43" xfId="58" applyFont="1" applyBorder="1" applyAlignment="1">
      <alignment horizontal="center" vertical="center"/>
      <protection/>
    </xf>
    <xf numFmtId="0" fontId="4" fillId="0" borderId="244" xfId="58" applyFont="1" applyBorder="1" applyAlignment="1">
      <alignment horizontal="center" vertical="center"/>
      <protection/>
    </xf>
    <xf numFmtId="0" fontId="4" fillId="0" borderId="0" xfId="58" applyFont="1" applyAlignment="1">
      <alignment horizontal="right" vertical="center"/>
      <protection/>
    </xf>
    <xf numFmtId="0" fontId="5" fillId="0" borderId="0" xfId="58" applyFont="1" applyAlignment="1">
      <alignment horizontal="center" vertical="center"/>
      <protection/>
    </xf>
    <xf numFmtId="0" fontId="4" fillId="0" borderId="50" xfId="58" applyFont="1" applyBorder="1" applyAlignment="1">
      <alignment horizontal="right" vertical="center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32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 wrapText="1"/>
      <protection/>
    </xf>
    <xf numFmtId="0" fontId="4" fillId="0" borderId="33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/>
      <protection/>
    </xf>
    <xf numFmtId="3" fontId="4" fillId="0" borderId="239" xfId="60" applyNumberFormat="1" applyFont="1" applyFill="1" applyBorder="1" applyAlignment="1">
      <alignment horizontal="center" vertical="center"/>
      <protection/>
    </xf>
    <xf numFmtId="3" fontId="4" fillId="0" borderId="241" xfId="60" applyNumberFormat="1" applyFont="1" applyFill="1" applyBorder="1" applyAlignment="1">
      <alignment horizontal="center" vertical="center"/>
      <protection/>
    </xf>
    <xf numFmtId="3" fontId="4" fillId="0" borderId="242" xfId="60" applyNumberFormat="1" applyFont="1" applyFill="1" applyBorder="1" applyAlignment="1">
      <alignment horizontal="center" vertical="center"/>
      <protection/>
    </xf>
    <xf numFmtId="3" fontId="4" fillId="0" borderId="240" xfId="60" applyNumberFormat="1" applyFont="1" applyFill="1" applyBorder="1" applyAlignment="1">
      <alignment horizontal="center" vertical="center"/>
      <protection/>
    </xf>
    <xf numFmtId="0" fontId="10" fillId="0" borderId="245" xfId="62" applyFont="1" applyBorder="1" applyAlignment="1">
      <alignment horizontal="center" vertical="center" wrapText="1"/>
      <protection/>
    </xf>
    <xf numFmtId="0" fontId="10" fillId="0" borderId="246" xfId="62" applyFont="1" applyBorder="1" applyAlignment="1">
      <alignment horizontal="center" vertical="center" wrapText="1"/>
      <protection/>
    </xf>
    <xf numFmtId="0" fontId="10" fillId="0" borderId="166" xfId="62" applyFont="1" applyBorder="1" applyAlignment="1">
      <alignment horizontal="center" vertical="center" wrapText="1"/>
      <protection/>
    </xf>
    <xf numFmtId="0" fontId="10" fillId="0" borderId="247" xfId="62" applyFont="1" applyBorder="1" applyAlignment="1">
      <alignment horizontal="center" vertical="center" wrapText="1"/>
      <protection/>
    </xf>
    <xf numFmtId="0" fontId="4" fillId="0" borderId="167" xfId="62" applyFont="1" applyBorder="1" applyAlignment="1">
      <alignment horizontal="center" vertical="center" wrapText="1"/>
      <protection/>
    </xf>
    <xf numFmtId="0" fontId="4" fillId="0" borderId="248" xfId="62" applyFont="1" applyBorder="1" applyAlignment="1">
      <alignment horizontal="center" vertical="center" wrapText="1"/>
      <protection/>
    </xf>
    <xf numFmtId="170" fontId="4" fillId="0" borderId="33" xfId="65" applyNumberFormat="1" applyFont="1" applyBorder="1" applyAlignment="1">
      <alignment horizontal="center" vertical="center" wrapText="1"/>
      <protection/>
    </xf>
    <xf numFmtId="170" fontId="4" fillId="0" borderId="18" xfId="65" applyNumberFormat="1" applyFont="1" applyBorder="1" applyAlignment="1">
      <alignment horizontal="center" vertical="center" wrapText="1"/>
      <protection/>
    </xf>
    <xf numFmtId="0" fontId="5" fillId="0" borderId="10" xfId="65" applyFont="1" applyBorder="1" applyAlignment="1">
      <alignment horizontal="center" vertical="center" wrapText="1"/>
      <protection/>
    </xf>
    <xf numFmtId="0" fontId="5" fillId="0" borderId="11" xfId="65" applyFont="1" applyBorder="1" applyAlignment="1">
      <alignment horizontal="center" vertical="center" wrapText="1"/>
      <protection/>
    </xf>
    <xf numFmtId="0" fontId="5" fillId="0" borderId="30" xfId="65" applyFont="1" applyBorder="1" applyAlignment="1">
      <alignment horizontal="center" vertical="center" wrapText="1"/>
      <protection/>
    </xf>
    <xf numFmtId="0" fontId="10" fillId="0" borderId="12" xfId="65" applyFont="1" applyBorder="1" applyAlignment="1">
      <alignment horizontal="center" vertical="center" wrapText="1"/>
      <protection/>
    </xf>
    <xf numFmtId="0" fontId="10" fillId="0" borderId="32" xfId="65" applyFont="1" applyBorder="1" applyAlignment="1">
      <alignment horizontal="center" vertical="center" wrapText="1"/>
      <protection/>
    </xf>
    <xf numFmtId="0" fontId="4" fillId="0" borderId="13" xfId="65" applyFont="1" applyBorder="1" applyAlignment="1">
      <alignment horizontal="center" vertical="center" wrapText="1"/>
      <protection/>
    </xf>
    <xf numFmtId="0" fontId="10" fillId="0" borderId="13" xfId="65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27" fillId="0" borderId="33" xfId="65" applyFont="1" applyBorder="1" applyAlignment="1">
      <alignment horizontal="center" vertical="center" wrapText="1"/>
      <protection/>
    </xf>
    <xf numFmtId="49" fontId="10" fillId="0" borderId="32" xfId="65" applyNumberFormat="1" applyFont="1" applyBorder="1" applyAlignment="1">
      <alignment horizontal="center" vertical="center" wrapText="1"/>
      <protection/>
    </xf>
    <xf numFmtId="49" fontId="10" fillId="0" borderId="17" xfId="65" applyNumberFormat="1" applyFont="1" applyBorder="1" applyAlignment="1">
      <alignment horizontal="center" vertical="center" wrapText="1"/>
      <protection/>
    </xf>
    <xf numFmtId="0" fontId="4" fillId="0" borderId="33" xfId="65" applyFont="1" applyBorder="1" applyAlignment="1">
      <alignment horizontal="left" vertical="center" wrapText="1"/>
      <protection/>
    </xf>
    <xf numFmtId="0" fontId="4" fillId="0" borderId="18" xfId="65" applyFont="1" applyBorder="1" applyAlignment="1">
      <alignment horizontal="left" vertical="center" wrapText="1"/>
      <protection/>
    </xf>
    <xf numFmtId="170" fontId="4" fillId="0" borderId="33" xfId="65" applyNumberFormat="1" applyFont="1" applyBorder="1" applyAlignment="1">
      <alignment horizontal="right" vertical="center" wrapText="1"/>
      <protection/>
    </xf>
    <xf numFmtId="170" fontId="4" fillId="0" borderId="18" xfId="65" applyNumberFormat="1" applyFont="1" applyBorder="1" applyAlignment="1">
      <alignment horizontal="right" vertical="center" wrapText="1"/>
      <protection/>
    </xf>
    <xf numFmtId="49" fontId="10" fillId="0" borderId="38" xfId="65" applyNumberFormat="1" applyFont="1" applyBorder="1" applyAlignment="1">
      <alignment horizontal="center" vertical="center" wrapText="1"/>
      <protection/>
    </xf>
    <xf numFmtId="0" fontId="4" fillId="0" borderId="35" xfId="65" applyFont="1" applyBorder="1" applyAlignment="1">
      <alignment horizontal="left" vertical="center" wrapText="1"/>
      <protection/>
    </xf>
    <xf numFmtId="170" fontId="4" fillId="0" borderId="35" xfId="65" applyNumberFormat="1" applyFont="1" applyBorder="1" applyAlignment="1">
      <alignment horizontal="right" vertical="center" wrapText="1"/>
      <protection/>
    </xf>
    <xf numFmtId="0" fontId="10" fillId="0" borderId="0" xfId="65" applyFont="1" applyAlignment="1">
      <alignment/>
      <protection/>
    </xf>
    <xf numFmtId="0" fontId="10" fillId="0" borderId="0" xfId="65" applyFont="1" applyBorder="1" applyAlignment="1">
      <alignment horizontal="left"/>
      <protection/>
    </xf>
    <xf numFmtId="0" fontId="4" fillId="0" borderId="14" xfId="65" applyFont="1" applyBorder="1" applyAlignment="1">
      <alignment horizontal="center" vertical="center" wrapText="1"/>
      <protection/>
    </xf>
    <xf numFmtId="0" fontId="27" fillId="0" borderId="37" xfId="65" applyFont="1" applyBorder="1" applyAlignment="1">
      <alignment horizontal="center" vertical="center" wrapText="1"/>
      <protection/>
    </xf>
    <xf numFmtId="170" fontId="4" fillId="0" borderId="13" xfId="65" applyNumberFormat="1" applyFont="1" applyBorder="1" applyAlignment="1">
      <alignment horizontal="right" vertical="center" wrapText="1"/>
      <protection/>
    </xf>
    <xf numFmtId="170" fontId="27" fillId="0" borderId="13" xfId="65" applyNumberFormat="1" applyFont="1" applyBorder="1" applyAlignment="1">
      <alignment horizontal="right" vertical="center" wrapText="1"/>
      <protection/>
    </xf>
    <xf numFmtId="0" fontId="4" fillId="0" borderId="13" xfId="65" applyFont="1" applyBorder="1" applyAlignment="1">
      <alignment horizontal="left" vertical="center" wrapText="1"/>
      <protection/>
    </xf>
    <xf numFmtId="0" fontId="27" fillId="0" borderId="13" xfId="65" applyFont="1" applyBorder="1" applyAlignment="1">
      <alignment horizontal="left" vertical="center" wrapText="1"/>
      <protection/>
    </xf>
    <xf numFmtId="170" fontId="4" fillId="0" borderId="35" xfId="65" applyNumberFormat="1" applyFont="1" applyBorder="1" applyAlignment="1">
      <alignment horizontal="center" vertical="center" wrapText="1"/>
      <protection/>
    </xf>
    <xf numFmtId="49" fontId="10" fillId="0" borderId="32" xfId="64" applyNumberFormat="1" applyFont="1" applyBorder="1" applyAlignment="1">
      <alignment horizontal="center" vertical="center" wrapText="1"/>
      <protection/>
    </xf>
    <xf numFmtId="49" fontId="10" fillId="0" borderId="17" xfId="64" applyNumberFormat="1" applyFont="1" applyBorder="1" applyAlignment="1">
      <alignment horizontal="center" vertical="center" wrapText="1"/>
      <protection/>
    </xf>
    <xf numFmtId="0" fontId="4" fillId="0" borderId="33" xfId="64" applyFont="1" applyBorder="1" applyAlignment="1">
      <alignment horizontal="left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170" fontId="4" fillId="0" borderId="33" xfId="64" applyNumberFormat="1" applyFont="1" applyBorder="1" applyAlignment="1">
      <alignment horizontal="right" vertical="center" wrapText="1"/>
      <protection/>
    </xf>
    <xf numFmtId="170" fontId="4" fillId="0" borderId="18" xfId="64" applyNumberFormat="1" applyFont="1" applyBorder="1" applyAlignment="1">
      <alignment horizontal="right" vertical="center" wrapText="1"/>
      <protection/>
    </xf>
    <xf numFmtId="49" fontId="29" fillId="0" borderId="32" xfId="64" applyNumberFormat="1" applyFont="1" applyBorder="1" applyAlignment="1">
      <alignment horizontal="center" vertical="center" wrapText="1"/>
      <protection/>
    </xf>
    <xf numFmtId="49" fontId="29" fillId="0" borderId="17" xfId="64" applyNumberFormat="1" applyFont="1" applyBorder="1" applyAlignment="1">
      <alignment horizontal="center" vertical="center" wrapText="1"/>
      <protection/>
    </xf>
    <xf numFmtId="170" fontId="9" fillId="0" borderId="13" xfId="64" applyNumberFormat="1" applyFont="1" applyBorder="1" applyAlignment="1">
      <alignment horizontal="right" vertical="center" wrapText="1"/>
      <protection/>
    </xf>
    <xf numFmtId="170" fontId="30" fillId="0" borderId="13" xfId="64" applyNumberFormat="1" applyFont="1" applyBorder="1" applyAlignment="1">
      <alignment horizontal="right" vertical="center" wrapText="1"/>
      <protection/>
    </xf>
    <xf numFmtId="0" fontId="9" fillId="0" borderId="13" xfId="64" applyFont="1" applyBorder="1" applyAlignment="1">
      <alignment horizontal="left" vertical="center" wrapText="1"/>
      <protection/>
    </xf>
    <xf numFmtId="0" fontId="30" fillId="0" borderId="13" xfId="64" applyFont="1" applyBorder="1" applyAlignment="1">
      <alignment horizontal="left" vertical="center" wrapText="1"/>
      <protection/>
    </xf>
    <xf numFmtId="0" fontId="4" fillId="0" borderId="33" xfId="64" applyFont="1" applyBorder="1" applyAlignment="1">
      <alignment horizontal="center" vertical="center" wrapText="1"/>
      <protection/>
    </xf>
    <xf numFmtId="0" fontId="27" fillId="0" borderId="35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27" fillId="0" borderId="33" xfId="64" applyFont="1" applyBorder="1" applyAlignment="1">
      <alignment horizontal="center" vertical="center" wrapText="1"/>
      <protection/>
    </xf>
    <xf numFmtId="0" fontId="10" fillId="0" borderId="13" xfId="64" applyFont="1" applyBorder="1" applyAlignment="1">
      <alignment horizontal="center" vertical="center" wrapText="1"/>
      <protection/>
    </xf>
    <xf numFmtId="0" fontId="10" fillId="0" borderId="14" xfId="64" applyFont="1" applyBorder="1" applyAlignment="1">
      <alignment horizontal="center" vertical="center" wrapText="1"/>
      <protection/>
    </xf>
    <xf numFmtId="0" fontId="4" fillId="0" borderId="14" xfId="64" applyFont="1" applyBorder="1" applyAlignment="1">
      <alignment horizontal="center" vertical="center" wrapText="1"/>
      <protection/>
    </xf>
    <xf numFmtId="0" fontId="27" fillId="0" borderId="37" xfId="64" applyFont="1" applyBorder="1" applyAlignment="1">
      <alignment horizontal="center" vertical="center" wrapText="1"/>
      <protection/>
    </xf>
    <xf numFmtId="0" fontId="10" fillId="0" borderId="0" xfId="64" applyFont="1" applyAlignment="1">
      <alignment/>
      <protection/>
    </xf>
    <xf numFmtId="0" fontId="10" fillId="0" borderId="0" xfId="64" applyFont="1" applyBorder="1" applyAlignment="1">
      <alignment horizontal="left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30" xfId="64" applyFont="1" applyBorder="1" applyAlignment="1">
      <alignment horizontal="center" vertical="center" wrapText="1"/>
      <protection/>
    </xf>
    <xf numFmtId="0" fontId="10" fillId="0" borderId="12" xfId="64" applyFont="1" applyBorder="1" applyAlignment="1">
      <alignment horizontal="center" vertical="center" wrapText="1"/>
      <protection/>
    </xf>
    <xf numFmtId="0" fontId="10" fillId="0" borderId="32" xfId="64" applyFont="1" applyBorder="1" applyAlignment="1">
      <alignment horizontal="center" vertical="center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2_Mellékletek az egységes költségvetési rendelethez" xfId="58"/>
    <cellStyle name="Normál 3" xfId="59"/>
    <cellStyle name="Normál_13_melleklet" xfId="60"/>
    <cellStyle name="Normál_2013. évi zárszámadás mellékletek2" xfId="61"/>
    <cellStyle name="Normál_Mellékletek az egységes költségvetési rendelethez" xfId="62"/>
    <cellStyle name="Normál_Mérleg alátámasztó leltár 2013. év" xfId="63"/>
    <cellStyle name="Normál_rendezes_mellekletek_rendezo merleg-óvoda" xfId="64"/>
    <cellStyle name="Normál_rendezes_mellekletek_rendezo merleg-önkormány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0"/>
  <sheetViews>
    <sheetView zoomScalePageLayoutView="0" workbookViewId="0" topLeftCell="B31">
      <selection activeCell="I44" sqref="I44"/>
    </sheetView>
  </sheetViews>
  <sheetFormatPr defaultColWidth="9.140625" defaultRowHeight="12.75"/>
  <cols>
    <col min="1" max="1" width="5.7109375" style="3" customWidth="1"/>
    <col min="2" max="2" width="42.7109375" style="3" customWidth="1"/>
    <col min="3" max="3" width="12.7109375" style="3" customWidth="1"/>
    <col min="4" max="5" width="12.7109375" style="0" customWidth="1"/>
  </cols>
  <sheetData>
    <row r="1" spans="1:253" s="2" customFormat="1" ht="15" customHeight="1">
      <c r="A1" s="4"/>
      <c r="B1" s="4"/>
      <c r="D1" s="6"/>
      <c r="E1" s="5" t="s">
        <v>831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>
      <c r="A2" s="4"/>
      <c r="B2" s="4"/>
      <c r="D2" s="6"/>
      <c r="E2" s="5" t="s">
        <v>832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>
      <c r="A4" s="977" t="s">
        <v>833</v>
      </c>
      <c r="B4" s="977"/>
      <c r="C4" s="977"/>
      <c r="D4" s="977"/>
      <c r="E4" s="97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>
      <c r="A5" s="10"/>
      <c r="B5" s="10"/>
      <c r="D5" s="6"/>
      <c r="E5" s="5" t="s">
        <v>227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46.5" thickTop="1">
      <c r="A6" s="635" t="s">
        <v>230</v>
      </c>
      <c r="B6" s="639" t="s">
        <v>202</v>
      </c>
      <c r="C6" s="267" t="s">
        <v>228</v>
      </c>
      <c r="D6" s="259" t="s">
        <v>37</v>
      </c>
      <c r="E6" s="260" t="s">
        <v>939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5" ht="15" customHeight="1" thickBot="1">
      <c r="A7" s="636" t="s">
        <v>910</v>
      </c>
      <c r="B7" s="640" t="s">
        <v>937</v>
      </c>
      <c r="C7" s="268" t="s">
        <v>912</v>
      </c>
      <c r="D7" s="261" t="s">
        <v>913</v>
      </c>
      <c r="E7" s="262" t="s">
        <v>938</v>
      </c>
    </row>
    <row r="8" spans="1:5" ht="15" customHeight="1" thickTop="1">
      <c r="A8" s="263" t="s">
        <v>92</v>
      </c>
      <c r="B8" s="641" t="s">
        <v>562</v>
      </c>
      <c r="C8" s="254">
        <f>'2.sz. melléklet'!C8+'27.sz. melléklet'!C8</f>
        <v>3868</v>
      </c>
      <c r="D8" s="254">
        <f>'2.sz. melléklet'!D8+'27.sz. melléklet'!D8</f>
        <v>0</v>
      </c>
      <c r="E8" s="671">
        <f>'2.sz. melléklet'!E8+'27.sz. melléklet'!E8</f>
        <v>2053</v>
      </c>
    </row>
    <row r="9" spans="1:5" ht="15" customHeight="1">
      <c r="A9" s="264" t="s">
        <v>93</v>
      </c>
      <c r="B9" s="642" t="s">
        <v>563</v>
      </c>
      <c r="C9" s="255">
        <f>'2.sz. melléklet'!C9+'27.sz. melléklet'!C9</f>
        <v>1497018</v>
      </c>
      <c r="D9" s="255">
        <f>'2.sz. melléklet'!D9+'27.sz. melléklet'!D9</f>
        <v>0</v>
      </c>
      <c r="E9" s="672">
        <f>'2.sz. melléklet'!E9+'27.sz. melléklet'!E9</f>
        <v>1520109</v>
      </c>
    </row>
    <row r="10" spans="1:5" ht="15" customHeight="1">
      <c r="A10" s="264" t="s">
        <v>94</v>
      </c>
      <c r="B10" s="642" t="s">
        <v>564</v>
      </c>
      <c r="C10" s="255">
        <f>'2.sz. melléklet'!C10+'27.sz. melléklet'!C10</f>
        <v>40910</v>
      </c>
      <c r="D10" s="255">
        <f>'2.sz. melléklet'!D10+'27.sz. melléklet'!D10</f>
        <v>0</v>
      </c>
      <c r="E10" s="672">
        <f>'2.sz. melléklet'!E10+'27.sz. melléklet'!E10</f>
        <v>40910</v>
      </c>
    </row>
    <row r="11" spans="1:5" ht="15" customHeight="1">
      <c r="A11" s="264" t="s">
        <v>95</v>
      </c>
      <c r="B11" s="642" t="s">
        <v>565</v>
      </c>
      <c r="C11" s="255">
        <f>'2.sz. melléklet'!C11+'27.sz. melléklet'!C11</f>
        <v>0</v>
      </c>
      <c r="D11" s="255">
        <f>'2.sz. melléklet'!D11+'27.sz. melléklet'!D11</f>
        <v>0</v>
      </c>
      <c r="E11" s="672">
        <f>'2.sz. melléklet'!E11+'27.sz. melléklet'!E11</f>
        <v>0</v>
      </c>
    </row>
    <row r="12" spans="1:5" ht="22.5">
      <c r="A12" s="265" t="s">
        <v>96</v>
      </c>
      <c r="B12" s="643" t="s">
        <v>579</v>
      </c>
      <c r="C12" s="256">
        <f>'2.sz. melléklet'!C12+'27.sz. melléklet'!C12</f>
        <v>1541796</v>
      </c>
      <c r="D12" s="256">
        <f>'2.sz. melléklet'!D12+'27.sz. melléklet'!D12</f>
        <v>0</v>
      </c>
      <c r="E12" s="296">
        <f>'2.sz. melléklet'!E12+'27.sz. melléklet'!E12</f>
        <v>1563072</v>
      </c>
    </row>
    <row r="13" spans="1:5" ht="15" customHeight="1">
      <c r="A13" s="264" t="s">
        <v>97</v>
      </c>
      <c r="B13" s="642" t="s">
        <v>566</v>
      </c>
      <c r="C13" s="255">
        <f>'2.sz. melléklet'!C13+'27.sz. melléklet'!C13</f>
        <v>0</v>
      </c>
      <c r="D13" s="255">
        <f>'2.sz. melléklet'!D13+'27.sz. melléklet'!D13</f>
        <v>0</v>
      </c>
      <c r="E13" s="672">
        <f>'2.sz. melléklet'!E13+'27.sz. melléklet'!E13</f>
        <v>0</v>
      </c>
    </row>
    <row r="14" spans="1:5" ht="15" customHeight="1">
      <c r="A14" s="264" t="s">
        <v>98</v>
      </c>
      <c r="B14" s="642" t="s">
        <v>567</v>
      </c>
      <c r="C14" s="255">
        <f>'2.sz. melléklet'!C14+'27.sz. melléklet'!C14</f>
        <v>0</v>
      </c>
      <c r="D14" s="255">
        <f>'2.sz. melléklet'!D14+'27.sz. melléklet'!D14</f>
        <v>0</v>
      </c>
      <c r="E14" s="672">
        <f>'2.sz. melléklet'!E14+'27.sz. melléklet'!E14</f>
        <v>0</v>
      </c>
    </row>
    <row r="15" spans="1:5" ht="22.5">
      <c r="A15" s="265" t="s">
        <v>99</v>
      </c>
      <c r="B15" s="643" t="s">
        <v>580</v>
      </c>
      <c r="C15" s="256">
        <f>'2.sz. melléklet'!C15+'27.sz. melléklet'!C15</f>
        <v>0</v>
      </c>
      <c r="D15" s="256">
        <f>'2.sz. melléklet'!D15+'27.sz. melléklet'!D15</f>
        <v>0</v>
      </c>
      <c r="E15" s="296">
        <f>'2.sz. melléklet'!E15+'27.sz. melléklet'!E15</f>
        <v>0</v>
      </c>
    </row>
    <row r="16" spans="1:5" ht="15" customHeight="1">
      <c r="A16" s="264" t="s">
        <v>100</v>
      </c>
      <c r="B16" s="642" t="s">
        <v>568</v>
      </c>
      <c r="C16" s="255">
        <f>'2.sz. melléklet'!C16+'27.sz. melléklet'!C16</f>
        <v>0</v>
      </c>
      <c r="D16" s="255">
        <f>'2.sz. melléklet'!D16+'27.sz. melléklet'!D16</f>
        <v>0</v>
      </c>
      <c r="E16" s="672">
        <f>'2.sz. melléklet'!E16+'27.sz. melléklet'!E16</f>
        <v>0</v>
      </c>
    </row>
    <row r="17" spans="1:5" ht="15" customHeight="1">
      <c r="A17" s="264" t="s">
        <v>101</v>
      </c>
      <c r="B17" s="642" t="s">
        <v>569</v>
      </c>
      <c r="C17" s="255">
        <f>'2.sz. melléklet'!C17+'27.sz. melléklet'!C17</f>
        <v>87</v>
      </c>
      <c r="D17" s="255">
        <f>'2.sz. melléklet'!D17+'27.sz. melléklet'!D17</f>
        <v>0</v>
      </c>
      <c r="E17" s="672">
        <f>'2.sz. melléklet'!E17+'27.sz. melléklet'!E17</f>
        <v>61</v>
      </c>
    </row>
    <row r="18" spans="1:5" ht="15" customHeight="1">
      <c r="A18" s="264" t="s">
        <v>203</v>
      </c>
      <c r="B18" s="642" t="s">
        <v>570</v>
      </c>
      <c r="C18" s="255">
        <f>'2.sz. melléklet'!C18+'27.sz. melléklet'!C18</f>
        <v>184925</v>
      </c>
      <c r="D18" s="255">
        <f>'2.sz. melléklet'!D18+'27.sz. melléklet'!D18</f>
        <v>0</v>
      </c>
      <c r="E18" s="672">
        <f>'2.sz. melléklet'!E18+'27.sz. melléklet'!E18</f>
        <v>176250</v>
      </c>
    </row>
    <row r="19" spans="1:5" ht="15" customHeight="1">
      <c r="A19" s="264" t="s">
        <v>102</v>
      </c>
      <c r="B19" s="642" t="s">
        <v>571</v>
      </c>
      <c r="C19" s="255">
        <f>'2.sz. melléklet'!C19+'27.sz. melléklet'!C19</f>
        <v>0</v>
      </c>
      <c r="D19" s="255">
        <f>'2.sz. melléklet'!D19+'27.sz. melléklet'!D19</f>
        <v>0</v>
      </c>
      <c r="E19" s="672">
        <f>'2.sz. melléklet'!E19+'27.sz. melléklet'!E19</f>
        <v>0</v>
      </c>
    </row>
    <row r="20" spans="1:5" ht="15" customHeight="1">
      <c r="A20" s="264" t="s">
        <v>204</v>
      </c>
      <c r="B20" s="642" t="s">
        <v>572</v>
      </c>
      <c r="C20" s="255">
        <f>'2.sz. melléklet'!C20+'27.sz. melléklet'!C20</f>
        <v>0</v>
      </c>
      <c r="D20" s="255">
        <f>'2.sz. melléklet'!D20+'27.sz. melléklet'!D20</f>
        <v>0</v>
      </c>
      <c r="E20" s="672">
        <f>'2.sz. melléklet'!E20+'27.sz. melléklet'!E20</f>
        <v>0</v>
      </c>
    </row>
    <row r="21" spans="1:5" ht="18" customHeight="1">
      <c r="A21" s="265" t="s">
        <v>205</v>
      </c>
      <c r="B21" s="643" t="s">
        <v>581</v>
      </c>
      <c r="C21" s="256">
        <f>'2.sz. melléklet'!C21+'27.sz. melléklet'!C21</f>
        <v>185012</v>
      </c>
      <c r="D21" s="256">
        <f>'2.sz. melléklet'!D21+'27.sz. melléklet'!D21</f>
        <v>0</v>
      </c>
      <c r="E21" s="296">
        <f>'2.sz. melléklet'!E21+'27.sz. melléklet'!E21</f>
        <v>176311</v>
      </c>
    </row>
    <row r="22" spans="1:5" ht="15" customHeight="1">
      <c r="A22" s="264" t="s">
        <v>206</v>
      </c>
      <c r="B22" s="642" t="s">
        <v>573</v>
      </c>
      <c r="C22" s="255">
        <f>'2.sz. melléklet'!C22+'27.sz. melléklet'!C22</f>
        <v>11733</v>
      </c>
      <c r="D22" s="255">
        <f>'2.sz. melléklet'!D22+'27.sz. melléklet'!D22</f>
        <v>0</v>
      </c>
      <c r="E22" s="672">
        <f>'2.sz. melléklet'!E22+'27.sz. melléklet'!E22</f>
        <v>5174</v>
      </c>
    </row>
    <row r="23" spans="1:5" ht="15" customHeight="1">
      <c r="A23" s="264" t="s">
        <v>103</v>
      </c>
      <c r="B23" s="642" t="s">
        <v>574</v>
      </c>
      <c r="C23" s="255">
        <f>'2.sz. melléklet'!C23+'27.sz. melléklet'!C23</f>
        <v>0</v>
      </c>
      <c r="D23" s="255">
        <f>'2.sz. melléklet'!D23+'27.sz. melléklet'!D23</f>
        <v>0</v>
      </c>
      <c r="E23" s="672">
        <f>'2.sz. melléklet'!E23+'27.sz. melléklet'!E23</f>
        <v>3835</v>
      </c>
    </row>
    <row r="24" spans="1:5" ht="15" customHeight="1">
      <c r="A24" s="264" t="s">
        <v>207</v>
      </c>
      <c r="B24" s="642" t="s">
        <v>575</v>
      </c>
      <c r="C24" s="255">
        <f>'2.sz. melléklet'!C24+'27.sz. melléklet'!C24</f>
        <v>752</v>
      </c>
      <c r="D24" s="255">
        <f>'2.sz. melléklet'!D24+'27.sz. melléklet'!D24</f>
        <v>0</v>
      </c>
      <c r="E24" s="672">
        <f>'2.sz. melléklet'!E24+'27.sz. melléklet'!E24</f>
        <v>508</v>
      </c>
    </row>
    <row r="25" spans="1:5" ht="18" customHeight="1">
      <c r="A25" s="265" t="s">
        <v>208</v>
      </c>
      <c r="B25" s="643" t="s">
        <v>582</v>
      </c>
      <c r="C25" s="256">
        <f>'2.sz. melléklet'!C25+'27.sz. melléklet'!C25</f>
        <v>12485</v>
      </c>
      <c r="D25" s="256">
        <f>'2.sz. melléklet'!D25+'27.sz. melléklet'!D25</f>
        <v>0</v>
      </c>
      <c r="E25" s="296">
        <f>'2.sz. melléklet'!E25+'27.sz. melléklet'!E25</f>
        <v>9517</v>
      </c>
    </row>
    <row r="26" spans="1:5" ht="22.5">
      <c r="A26" s="265" t="s">
        <v>91</v>
      </c>
      <c r="B26" s="643" t="s">
        <v>576</v>
      </c>
      <c r="C26" s="256">
        <f>'2.sz. melléklet'!C26+'27.sz. melléklet'!C26</f>
        <v>54</v>
      </c>
      <c r="D26" s="256">
        <f>'2.sz. melléklet'!D26+'27.sz. melléklet'!D26</f>
        <v>0</v>
      </c>
      <c r="E26" s="296">
        <f>'2.sz. melléklet'!E26+'27.sz. melléklet'!E26</f>
        <v>2515</v>
      </c>
    </row>
    <row r="27" spans="1:5" ht="18" customHeight="1" thickBot="1">
      <c r="A27" s="266" t="s">
        <v>209</v>
      </c>
      <c r="B27" s="644" t="s">
        <v>577</v>
      </c>
      <c r="C27" s="648">
        <f>'2.sz. melléklet'!C27+'27.sz. melléklet'!C27</f>
        <v>0</v>
      </c>
      <c r="D27" s="637">
        <f>'2.sz. melléklet'!D27+'27.sz. melléklet'!D27</f>
        <v>0</v>
      </c>
      <c r="E27" s="673">
        <f>'2.sz. melléklet'!E27+'27.sz. melléklet'!E27</f>
        <v>0</v>
      </c>
    </row>
    <row r="28" spans="1:5" ht="18" customHeight="1" thickBot="1" thickTop="1">
      <c r="A28" s="286" t="s">
        <v>104</v>
      </c>
      <c r="B28" s="81" t="s">
        <v>578</v>
      </c>
      <c r="C28" s="638">
        <f>C12+C15+C21+C25+C26+C27</f>
        <v>1739347</v>
      </c>
      <c r="D28" s="292">
        <f>D12+D15+D21+D25+D26+D27</f>
        <v>0</v>
      </c>
      <c r="E28" s="291">
        <f>E12+E15+E21+E25+E26+E27</f>
        <v>1751415</v>
      </c>
    </row>
    <row r="29" spans="1:5" ht="15" customHeight="1" thickBot="1" thickTop="1">
      <c r="A29" s="284"/>
      <c r="B29" s="285"/>
      <c r="C29" s="293"/>
      <c r="D29" s="293"/>
      <c r="E29" s="293"/>
    </row>
    <row r="30" spans="1:5" ht="46.5" thickTop="1">
      <c r="A30" s="635" t="s">
        <v>230</v>
      </c>
      <c r="B30" s="639" t="s">
        <v>38</v>
      </c>
      <c r="C30" s="267" t="s">
        <v>228</v>
      </c>
      <c r="D30" s="259" t="s">
        <v>37</v>
      </c>
      <c r="E30" s="260" t="s">
        <v>939</v>
      </c>
    </row>
    <row r="31" spans="1:5" ht="15" customHeight="1" thickBot="1">
      <c r="A31" s="636" t="s">
        <v>910</v>
      </c>
      <c r="B31" s="640" t="s">
        <v>911</v>
      </c>
      <c r="C31" s="268" t="s">
        <v>912</v>
      </c>
      <c r="D31" s="261" t="s">
        <v>913</v>
      </c>
      <c r="E31" s="262" t="s">
        <v>914</v>
      </c>
    </row>
    <row r="32" spans="1:5" ht="15" customHeight="1" thickTop="1">
      <c r="A32" s="264" t="s">
        <v>105</v>
      </c>
      <c r="B32" s="642" t="s">
        <v>583</v>
      </c>
      <c r="C32" s="71">
        <f>'2.sz. melléklet'!C32+'27.sz. melléklet'!C32</f>
        <v>1881351</v>
      </c>
      <c r="D32" s="71">
        <f>'2.sz. melléklet'!D32+'27.sz. melléklet'!D32</f>
        <v>0</v>
      </c>
      <c r="E32" s="344">
        <f>'2.sz. melléklet'!E32+'27.sz. melléklet'!E32</f>
        <v>1881351</v>
      </c>
    </row>
    <row r="33" spans="1:5" ht="15" customHeight="1">
      <c r="A33" s="264" t="s">
        <v>106</v>
      </c>
      <c r="B33" s="642" t="s">
        <v>584</v>
      </c>
      <c r="C33" s="24">
        <f>'2.sz. melléklet'!C33+'27.sz. melléklet'!C33</f>
        <v>0</v>
      </c>
      <c r="D33" s="24">
        <f>'2.sz. melléklet'!D33+'27.sz. melléklet'!D33</f>
        <v>0</v>
      </c>
      <c r="E33" s="52">
        <f>'2.sz. melléklet'!E33+'27.sz. melléklet'!E33</f>
        <v>0</v>
      </c>
    </row>
    <row r="34" spans="1:5" ht="15" customHeight="1">
      <c r="A34" s="264" t="s">
        <v>107</v>
      </c>
      <c r="B34" s="642" t="s">
        <v>585</v>
      </c>
      <c r="C34" s="24">
        <f>'2.sz. melléklet'!C34+'27.sz. melléklet'!C34</f>
        <v>185012</v>
      </c>
      <c r="D34" s="24">
        <f>'2.sz. melléklet'!D34+'27.sz. melléklet'!D34</f>
        <v>0</v>
      </c>
      <c r="E34" s="52">
        <f>'2.sz. melléklet'!E34+'27.sz. melléklet'!E34</f>
        <v>185012</v>
      </c>
    </row>
    <row r="35" spans="1:5" ht="15" customHeight="1">
      <c r="A35" s="264" t="s">
        <v>210</v>
      </c>
      <c r="B35" s="642" t="s">
        <v>586</v>
      </c>
      <c r="C35" s="24">
        <f>'2.sz. melléklet'!C35+'27.sz. melléklet'!C35</f>
        <v>-328815</v>
      </c>
      <c r="D35" s="24">
        <f>'2.sz. melléklet'!D35+'27.sz. melléklet'!D35</f>
        <v>0</v>
      </c>
      <c r="E35" s="52">
        <f>'2.sz. melléklet'!E35+'27.sz. melléklet'!E35</f>
        <v>-328815</v>
      </c>
    </row>
    <row r="36" spans="1:5" ht="15" customHeight="1">
      <c r="A36" s="264" t="s">
        <v>211</v>
      </c>
      <c r="B36" s="642" t="s">
        <v>587</v>
      </c>
      <c r="C36" s="24">
        <f>'2.sz. melléklet'!C36+'27.sz. melléklet'!C36</f>
        <v>0</v>
      </c>
      <c r="D36" s="24">
        <f>'2.sz. melléklet'!D36+'27.sz. melléklet'!D36</f>
        <v>0</v>
      </c>
      <c r="E36" s="52">
        <f>'2.sz. melléklet'!E36+'27.sz. melléklet'!E36</f>
        <v>0</v>
      </c>
    </row>
    <row r="37" spans="1:5" ht="15" customHeight="1">
      <c r="A37" s="264" t="s">
        <v>195</v>
      </c>
      <c r="B37" s="642" t="s">
        <v>588</v>
      </c>
      <c r="C37" s="649">
        <f>'2.sz. melléklet'!C37+'27.sz. melléklet'!C37</f>
        <v>0</v>
      </c>
      <c r="D37" s="649">
        <f>'2.sz. melléklet'!D37+'27.sz. melléklet'!D37</f>
        <v>0</v>
      </c>
      <c r="E37" s="650">
        <f>'2.sz. melléklet'!E37+'27.sz. melléklet'!E37</f>
        <v>-1718</v>
      </c>
    </row>
    <row r="38" spans="1:5" ht="18" customHeight="1" thickBot="1">
      <c r="A38" s="945" t="s">
        <v>212</v>
      </c>
      <c r="B38" s="645" t="s">
        <v>589</v>
      </c>
      <c r="C38" s="257">
        <f>SUM(C32:C37)</f>
        <v>1737548</v>
      </c>
      <c r="D38" s="253">
        <v>0</v>
      </c>
      <c r="E38" s="249">
        <f>SUM(E32:E37)</f>
        <v>1735830</v>
      </c>
    </row>
    <row r="39" spans="1:5" ht="9.75" customHeight="1" thickTop="1">
      <c r="A39" s="279"/>
      <c r="B39" s="202"/>
      <c r="C39" s="203"/>
      <c r="D39" s="203"/>
      <c r="E39" s="203"/>
    </row>
    <row r="40" spans="1:5" ht="15" customHeight="1">
      <c r="A40" s="279"/>
      <c r="B40" s="202"/>
      <c r="C40" s="283"/>
      <c r="D40" s="283"/>
      <c r="E40" s="5" t="s">
        <v>842</v>
      </c>
    </row>
    <row r="41" spans="1:5" ht="15" customHeight="1">
      <c r="A41" s="279"/>
      <c r="B41" s="202"/>
      <c r="C41" s="283"/>
      <c r="D41" s="283"/>
      <c r="E41" s="5" t="str">
        <f>E2</f>
        <v>a /2015. (V.  .) önkormányzati rendelethez</v>
      </c>
    </row>
    <row r="42" spans="1:5" ht="15" customHeight="1">
      <c r="A42" s="279"/>
      <c r="B42" s="202"/>
      <c r="C42" s="282"/>
      <c r="D42" s="282"/>
      <c r="E42" s="282"/>
    </row>
    <row r="43" spans="1:5" ht="15" customHeight="1" thickBot="1">
      <c r="A43" s="279"/>
      <c r="B43" s="202"/>
      <c r="C43" s="282"/>
      <c r="D43" s="282"/>
      <c r="E43" s="5" t="s">
        <v>227</v>
      </c>
    </row>
    <row r="44" spans="1:5" ht="46.5" thickTop="1">
      <c r="A44" s="635" t="s">
        <v>230</v>
      </c>
      <c r="B44" s="639" t="s">
        <v>38</v>
      </c>
      <c r="C44" s="267" t="s">
        <v>228</v>
      </c>
      <c r="D44" s="259" t="s">
        <v>37</v>
      </c>
      <c r="E44" s="260" t="s">
        <v>939</v>
      </c>
    </row>
    <row r="45" spans="1:5" ht="15" customHeight="1" thickBot="1">
      <c r="A45" s="636" t="s">
        <v>910</v>
      </c>
      <c r="B45" s="640" t="s">
        <v>911</v>
      </c>
      <c r="C45" s="268" t="s">
        <v>912</v>
      </c>
      <c r="D45" s="261" t="s">
        <v>913</v>
      </c>
      <c r="E45" s="262" t="s">
        <v>938</v>
      </c>
    </row>
    <row r="46" spans="1:5" ht="15" customHeight="1" thickTop="1">
      <c r="A46" s="272" t="s">
        <v>108</v>
      </c>
      <c r="B46" s="646" t="s">
        <v>590</v>
      </c>
      <c r="C46" s="71">
        <f>'2.sz. melléklet'!C46+'27.sz. melléklet'!C46</f>
        <v>421</v>
      </c>
      <c r="D46" s="71">
        <f>'2.sz. melléklet'!D46+'27.sz. melléklet'!D46</f>
        <v>0</v>
      </c>
      <c r="E46" s="344">
        <f>'2.sz. melléklet'!E46+'27.sz. melléklet'!E46</f>
        <v>4806</v>
      </c>
    </row>
    <row r="47" spans="1:5" ht="15" customHeight="1">
      <c r="A47" s="264" t="s">
        <v>196</v>
      </c>
      <c r="B47" s="642" t="s">
        <v>591</v>
      </c>
      <c r="C47" s="24">
        <f>'2.sz. melléklet'!C47+'27.sz. melléklet'!C47</f>
        <v>0</v>
      </c>
      <c r="D47" s="24">
        <f>'2.sz. melléklet'!D47+'27.sz. melléklet'!D47</f>
        <v>0</v>
      </c>
      <c r="E47" s="52">
        <f>'2.sz. melléklet'!E47+'27.sz. melléklet'!E47</f>
        <v>2172</v>
      </c>
    </row>
    <row r="48" spans="1:5" ht="15" customHeight="1">
      <c r="A48" s="264" t="s">
        <v>213</v>
      </c>
      <c r="B48" s="642" t="s">
        <v>592</v>
      </c>
      <c r="C48" s="24">
        <f>'2.sz. melléklet'!C48+'27.sz. melléklet'!C48</f>
        <v>1378</v>
      </c>
      <c r="D48" s="24">
        <f>'2.sz. melléklet'!D48+'27.sz. melléklet'!D48</f>
        <v>0</v>
      </c>
      <c r="E48" s="52">
        <f>'2.sz. melléklet'!E48+'27.sz. melléklet'!E48</f>
        <v>1601</v>
      </c>
    </row>
    <row r="49" spans="1:5" ht="18" customHeight="1">
      <c r="A49" s="265" t="s">
        <v>197</v>
      </c>
      <c r="B49" s="643" t="s">
        <v>593</v>
      </c>
      <c r="C49" s="36">
        <f>'2.sz. melléklet'!C49+'27.sz. melléklet'!C49</f>
        <v>1799</v>
      </c>
      <c r="D49" s="36">
        <f>'2.sz. melléklet'!D49+'27.sz. melléklet'!D49</f>
        <v>0</v>
      </c>
      <c r="E49" s="87">
        <f>'2.sz. melléklet'!E49+'27.sz. melléklet'!E49</f>
        <v>8579</v>
      </c>
    </row>
    <row r="50" spans="1:5" ht="22.5">
      <c r="A50" s="265" t="s">
        <v>109</v>
      </c>
      <c r="B50" s="643" t="s">
        <v>594</v>
      </c>
      <c r="C50" s="36">
        <f>'2.sz. melléklet'!C50+'27.sz. melléklet'!C50</f>
        <v>0</v>
      </c>
      <c r="D50" s="36">
        <f>'2.sz. melléklet'!D50+'27.sz. melléklet'!D50</f>
        <v>0</v>
      </c>
      <c r="E50" s="87">
        <f>'2.sz. melléklet'!E50+'27.sz. melléklet'!E50</f>
        <v>0</v>
      </c>
    </row>
    <row r="51" spans="1:5" ht="22.5">
      <c r="A51" s="265" t="s">
        <v>111</v>
      </c>
      <c r="B51" s="643" t="s">
        <v>595</v>
      </c>
      <c r="C51" s="36">
        <f>'2.sz. melléklet'!C51+'27.sz. melléklet'!C51</f>
        <v>0</v>
      </c>
      <c r="D51" s="36">
        <f>'2.sz. melléklet'!D51+'27.sz. melléklet'!D51</f>
        <v>0</v>
      </c>
      <c r="E51" s="87">
        <f>'2.sz. melléklet'!E51+'27.sz. melléklet'!E51</f>
        <v>0</v>
      </c>
    </row>
    <row r="52" spans="1:5" ht="18" customHeight="1" thickBot="1">
      <c r="A52" s="266" t="s">
        <v>214</v>
      </c>
      <c r="B52" s="644" t="s">
        <v>596</v>
      </c>
      <c r="C52" s="148">
        <f>'2.sz. melléklet'!C52+'27.sz. melléklet'!C52</f>
        <v>0</v>
      </c>
      <c r="D52" s="148">
        <f>'2.sz. melléklet'!D52+'27.sz. melléklet'!D52</f>
        <v>0</v>
      </c>
      <c r="E52" s="90">
        <f>'2.sz. melléklet'!E52+'27.sz. melléklet'!E52</f>
        <v>7006</v>
      </c>
    </row>
    <row r="53" spans="1:5" ht="18" customHeight="1" thickBot="1" thickTop="1">
      <c r="A53" s="286" t="s">
        <v>112</v>
      </c>
      <c r="B53" s="647" t="s">
        <v>597</v>
      </c>
      <c r="C53" s="638">
        <f>C38+C49+C50+C51+C52</f>
        <v>1739347</v>
      </c>
      <c r="D53" s="290">
        <v>0</v>
      </c>
      <c r="E53" s="291">
        <f>E38+E49+E50+E51+E52</f>
        <v>1751415</v>
      </c>
    </row>
    <row r="54" spans="3:5" ht="13.5" thickTop="1">
      <c r="C54" s="288"/>
      <c r="D54" s="288"/>
      <c r="E54" s="288"/>
    </row>
    <row r="55" spans="3:5" ht="13.5">
      <c r="C55" s="288"/>
      <c r="D55" s="288"/>
      <c r="E55" s="288"/>
    </row>
    <row r="56" spans="3:5" ht="13.5">
      <c r="C56" s="289"/>
      <c r="D56" s="289"/>
      <c r="E56" s="289"/>
    </row>
    <row r="57" spans="3:5" ht="13.5">
      <c r="C57" s="289"/>
      <c r="D57" s="289"/>
      <c r="E57" s="289"/>
    </row>
    <row r="58" spans="3:5" ht="13.5">
      <c r="C58" s="289"/>
      <c r="D58" s="289"/>
      <c r="E58" s="289"/>
    </row>
    <row r="59" spans="3:5" ht="13.5">
      <c r="C59" s="289"/>
      <c r="D59" s="289"/>
      <c r="E59" s="289"/>
    </row>
    <row r="60" spans="3:5" ht="13.5">
      <c r="C60" s="289"/>
      <c r="D60" s="289"/>
      <c r="E60" s="289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r:id="rId1"/>
  <rowBreaks count="1" manualBreakCount="1">
    <brk id="3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I95" sqref="I95"/>
    </sheetView>
  </sheetViews>
  <sheetFormatPr defaultColWidth="9.140625" defaultRowHeight="12.75"/>
  <cols>
    <col min="1" max="1" width="5.7109375" style="9" customWidth="1"/>
    <col min="2" max="2" width="41.7109375" style="9" customWidth="1"/>
    <col min="3" max="6" width="10.7109375" style="9" customWidth="1"/>
  </cols>
  <sheetData>
    <row r="1" spans="1:6" s="15" customFormat="1" ht="12.75" customHeight="1">
      <c r="A1" s="14"/>
      <c r="B1" s="14"/>
      <c r="C1" s="4"/>
      <c r="D1" s="4"/>
      <c r="E1" s="4"/>
      <c r="F1" s="5" t="s">
        <v>847</v>
      </c>
    </row>
    <row r="2" spans="1:6" s="15" customFormat="1" ht="12.75" customHeight="1">
      <c r="A2" s="14"/>
      <c r="B2" s="14"/>
      <c r="C2" s="4"/>
      <c r="D2" s="4"/>
      <c r="E2" s="4"/>
      <c r="F2" s="5" t="str">
        <f>'1.d sz. melléklet'!F2</f>
        <v>a /2015. (V.  .) önkormányzati rendelethez</v>
      </c>
    </row>
    <row r="3" spans="1:6" s="15" customFormat="1" ht="12.75" customHeight="1">
      <c r="A3" s="14"/>
      <c r="B3" s="14"/>
      <c r="C3" s="8"/>
      <c r="D3" s="8"/>
      <c r="E3" s="8"/>
      <c r="F3" s="8"/>
    </row>
    <row r="4" spans="1:6" s="15" customFormat="1" ht="12.75" customHeight="1">
      <c r="A4" s="978" t="s">
        <v>789</v>
      </c>
      <c r="B4" s="978"/>
      <c r="C4" s="978"/>
      <c r="D4" s="978"/>
      <c r="E4" s="978"/>
      <c r="F4" s="978"/>
    </row>
    <row r="5" spans="1:6" s="15" customFormat="1" ht="12.75" customHeight="1" thickBot="1">
      <c r="A5" s="14"/>
      <c r="B5" s="14"/>
      <c r="C5" s="10"/>
      <c r="D5" s="10"/>
      <c r="E5" s="10"/>
      <c r="F5" s="5" t="s">
        <v>227</v>
      </c>
    </row>
    <row r="6" spans="1:6" s="15" customFormat="1" ht="23.25" thickTop="1">
      <c r="A6" s="31" t="s">
        <v>230</v>
      </c>
      <c r="B6" s="32" t="s">
        <v>201</v>
      </c>
      <c r="C6" s="32" t="s">
        <v>224</v>
      </c>
      <c r="D6" s="32" t="s">
        <v>225</v>
      </c>
      <c r="E6" s="32" t="s">
        <v>226</v>
      </c>
      <c r="F6" s="33" t="s">
        <v>229</v>
      </c>
    </row>
    <row r="7" spans="1:6" s="15" customFormat="1" ht="13.5" customHeight="1" thickBot="1">
      <c r="A7" s="48" t="s">
        <v>910</v>
      </c>
      <c r="B7" s="49" t="s">
        <v>937</v>
      </c>
      <c r="C7" s="49" t="s">
        <v>912</v>
      </c>
      <c r="D7" s="49" t="s">
        <v>913</v>
      </c>
      <c r="E7" s="49" t="s">
        <v>914</v>
      </c>
      <c r="F7" s="50" t="s">
        <v>915</v>
      </c>
    </row>
    <row r="8" spans="1:6" s="1" customFormat="1" ht="13.5" customHeight="1" thickTop="1">
      <c r="A8" s="69" t="s">
        <v>92</v>
      </c>
      <c r="B8" s="70" t="s">
        <v>773</v>
      </c>
      <c r="C8" s="71">
        <v>18857</v>
      </c>
      <c r="D8" s="71">
        <v>22842</v>
      </c>
      <c r="E8" s="71">
        <v>22842</v>
      </c>
      <c r="F8" s="72">
        <f>E8/D8</f>
        <v>1</v>
      </c>
    </row>
    <row r="9" spans="1:6" s="1" customFormat="1" ht="22.5">
      <c r="A9" s="22" t="s">
        <v>93</v>
      </c>
      <c r="B9" s="23" t="s">
        <v>774</v>
      </c>
      <c r="C9" s="24">
        <v>0</v>
      </c>
      <c r="D9" s="24">
        <v>62</v>
      </c>
      <c r="E9" s="24">
        <v>62</v>
      </c>
      <c r="F9" s="25">
        <f aca="true" t="shared" si="0" ref="F9:F35">E9/D9</f>
        <v>1</v>
      </c>
    </row>
    <row r="10" spans="1:6" s="1" customFormat="1" ht="13.5" customHeight="1">
      <c r="A10" s="22" t="s">
        <v>94</v>
      </c>
      <c r="B10" s="23" t="s">
        <v>775</v>
      </c>
      <c r="C10" s="24">
        <v>1276</v>
      </c>
      <c r="D10" s="24">
        <v>1439</v>
      </c>
      <c r="E10" s="24">
        <v>1439</v>
      </c>
      <c r="F10" s="25">
        <f t="shared" si="0"/>
        <v>1</v>
      </c>
    </row>
    <row r="11" spans="1:6" s="1" customFormat="1" ht="13.5" customHeight="1">
      <c r="A11" s="22" t="s">
        <v>95</v>
      </c>
      <c r="B11" s="23" t="s">
        <v>776</v>
      </c>
      <c r="C11" s="24">
        <v>0</v>
      </c>
      <c r="D11" s="24">
        <v>429</v>
      </c>
      <c r="E11" s="24">
        <v>429</v>
      </c>
      <c r="F11" s="25">
        <f t="shared" si="0"/>
        <v>1</v>
      </c>
    </row>
    <row r="12" spans="1:6" s="1" customFormat="1" ht="13.5" customHeight="1">
      <c r="A12" s="38" t="s">
        <v>96</v>
      </c>
      <c r="B12" s="39" t="s">
        <v>777</v>
      </c>
      <c r="C12" s="40">
        <f>SUM(C8:C11)</f>
        <v>20133</v>
      </c>
      <c r="D12" s="40">
        <f>SUM(D8:D11)</f>
        <v>24772</v>
      </c>
      <c r="E12" s="40">
        <f>SUM(E8:E11)</f>
        <v>24772</v>
      </c>
      <c r="F12" s="41">
        <f t="shared" si="0"/>
        <v>1</v>
      </c>
    </row>
    <row r="13" spans="1:6" s="1" customFormat="1" ht="13.5" customHeight="1">
      <c r="A13" s="22" t="s">
        <v>97</v>
      </c>
      <c r="B13" s="23" t="s">
        <v>778</v>
      </c>
      <c r="C13" s="24">
        <v>6382</v>
      </c>
      <c r="D13" s="24">
        <v>2591</v>
      </c>
      <c r="E13" s="24">
        <v>2591</v>
      </c>
      <c r="F13" s="25">
        <f t="shared" si="0"/>
        <v>1</v>
      </c>
    </row>
    <row r="14" spans="1:6" s="1" customFormat="1" ht="22.5">
      <c r="A14" s="22" t="s">
        <v>98</v>
      </c>
      <c r="B14" s="23" t="s">
        <v>779</v>
      </c>
      <c r="C14" s="24">
        <v>2236</v>
      </c>
      <c r="D14" s="24">
        <v>1770</v>
      </c>
      <c r="E14" s="24">
        <v>1770</v>
      </c>
      <c r="F14" s="25">
        <f t="shared" si="0"/>
        <v>1</v>
      </c>
    </row>
    <row r="15" spans="1:6" s="1" customFormat="1" ht="13.5" customHeight="1">
      <c r="A15" s="22" t="s">
        <v>99</v>
      </c>
      <c r="B15" s="23" t="s">
        <v>780</v>
      </c>
      <c r="C15" s="24">
        <v>500</v>
      </c>
      <c r="D15" s="24">
        <v>845</v>
      </c>
      <c r="E15" s="24">
        <v>845</v>
      </c>
      <c r="F15" s="25">
        <f t="shared" si="0"/>
        <v>1</v>
      </c>
    </row>
    <row r="16" spans="1:6" s="1" customFormat="1" ht="13.5" customHeight="1">
      <c r="A16" s="38" t="s">
        <v>100</v>
      </c>
      <c r="B16" s="39" t="s">
        <v>781</v>
      </c>
      <c r="C16" s="40">
        <f>SUM(C13:C15)</f>
        <v>9118</v>
      </c>
      <c r="D16" s="40">
        <f>SUM(D13:D15)</f>
        <v>5206</v>
      </c>
      <c r="E16" s="40">
        <f>SUM(E13:E15)</f>
        <v>5206</v>
      </c>
      <c r="F16" s="41">
        <f t="shared" si="0"/>
        <v>1</v>
      </c>
    </row>
    <row r="17" spans="1:6" s="1" customFormat="1" ht="15" customHeight="1">
      <c r="A17" s="34" t="s">
        <v>101</v>
      </c>
      <c r="B17" s="35" t="s">
        <v>782</v>
      </c>
      <c r="C17" s="36">
        <f>C12+C16</f>
        <v>29251</v>
      </c>
      <c r="D17" s="36">
        <v>29978</v>
      </c>
      <c r="E17" s="36">
        <v>29978</v>
      </c>
      <c r="F17" s="37">
        <f t="shared" si="0"/>
        <v>1</v>
      </c>
    </row>
    <row r="18" spans="1:6" s="1" customFormat="1" ht="22.5">
      <c r="A18" s="34" t="s">
        <v>203</v>
      </c>
      <c r="B18" s="35" t="s">
        <v>783</v>
      </c>
      <c r="C18" s="36">
        <v>8096</v>
      </c>
      <c r="D18" s="36">
        <v>7717</v>
      </c>
      <c r="E18" s="36">
        <f>SUM(E19:E23)</f>
        <v>7717</v>
      </c>
      <c r="F18" s="37">
        <f t="shared" si="0"/>
        <v>1</v>
      </c>
    </row>
    <row r="19" spans="1:6" s="120" customFormat="1" ht="13.5" customHeight="1">
      <c r="A19" s="42" t="s">
        <v>102</v>
      </c>
      <c r="B19" s="43" t="s">
        <v>784</v>
      </c>
      <c r="C19" s="44">
        <v>0</v>
      </c>
      <c r="D19" s="44">
        <v>0</v>
      </c>
      <c r="E19" s="44">
        <v>6580</v>
      </c>
      <c r="F19" s="150"/>
    </row>
    <row r="20" spans="1:6" s="120" customFormat="1" ht="13.5" customHeight="1">
      <c r="A20" s="42" t="s">
        <v>204</v>
      </c>
      <c r="B20" s="43" t="s">
        <v>785</v>
      </c>
      <c r="C20" s="44">
        <v>0</v>
      </c>
      <c r="D20" s="44">
        <v>0</v>
      </c>
      <c r="E20" s="44">
        <v>641</v>
      </c>
      <c r="F20" s="150"/>
    </row>
    <row r="21" spans="1:6" s="120" customFormat="1" ht="13.5" customHeight="1">
      <c r="A21" s="42" t="s">
        <v>205</v>
      </c>
      <c r="B21" s="43" t="s">
        <v>786</v>
      </c>
      <c r="C21" s="44">
        <v>0</v>
      </c>
      <c r="D21" s="44">
        <v>0</v>
      </c>
      <c r="E21" s="44">
        <v>4</v>
      </c>
      <c r="F21" s="150"/>
    </row>
    <row r="22" spans="1:6" s="120" customFormat="1" ht="34.5">
      <c r="A22" s="42" t="s">
        <v>206</v>
      </c>
      <c r="B22" s="43" t="s">
        <v>787</v>
      </c>
      <c r="C22" s="44">
        <v>0</v>
      </c>
      <c r="D22" s="44">
        <v>0</v>
      </c>
      <c r="E22" s="44">
        <v>10</v>
      </c>
      <c r="F22" s="41"/>
    </row>
    <row r="23" spans="1:6" s="120" customFormat="1" ht="13.5" customHeight="1">
      <c r="A23" s="42" t="s">
        <v>103</v>
      </c>
      <c r="B23" s="43" t="s">
        <v>788</v>
      </c>
      <c r="C23" s="44">
        <v>0</v>
      </c>
      <c r="D23" s="44">
        <v>0</v>
      </c>
      <c r="E23" s="44">
        <v>482</v>
      </c>
      <c r="F23" s="150"/>
    </row>
    <row r="24" spans="1:6" s="1" customFormat="1" ht="13.5" customHeight="1">
      <c r="A24" s="22" t="s">
        <v>207</v>
      </c>
      <c r="B24" s="23" t="s">
        <v>790</v>
      </c>
      <c r="C24" s="24">
        <v>460</v>
      </c>
      <c r="D24" s="24">
        <v>511</v>
      </c>
      <c r="E24" s="24">
        <v>467</v>
      </c>
      <c r="F24" s="25">
        <f t="shared" si="0"/>
        <v>0.913894324853229</v>
      </c>
    </row>
    <row r="25" spans="1:6" s="1" customFormat="1" ht="13.5" customHeight="1">
      <c r="A25" s="22" t="s">
        <v>208</v>
      </c>
      <c r="B25" s="23" t="s">
        <v>791</v>
      </c>
      <c r="C25" s="24">
        <v>11140</v>
      </c>
      <c r="D25" s="24">
        <v>13036</v>
      </c>
      <c r="E25" s="24">
        <v>12022</v>
      </c>
      <c r="F25" s="25">
        <f t="shared" si="0"/>
        <v>0.9222154034980056</v>
      </c>
    </row>
    <row r="26" spans="1:6" s="1" customFormat="1" ht="13.5" customHeight="1">
      <c r="A26" s="22" t="s">
        <v>91</v>
      </c>
      <c r="B26" s="23" t="s">
        <v>792</v>
      </c>
      <c r="C26" s="24">
        <v>0</v>
      </c>
      <c r="D26" s="24">
        <v>250</v>
      </c>
      <c r="E26" s="24">
        <v>228</v>
      </c>
      <c r="F26" s="25">
        <f t="shared" si="0"/>
        <v>0.912</v>
      </c>
    </row>
    <row r="27" spans="1:6" s="1" customFormat="1" ht="13.5" customHeight="1">
      <c r="A27" s="38" t="s">
        <v>209</v>
      </c>
      <c r="B27" s="39" t="s">
        <v>793</v>
      </c>
      <c r="C27" s="40">
        <f>SUM(C24:C26)</f>
        <v>11600</v>
      </c>
      <c r="D27" s="40">
        <f>SUM(D24:D26)</f>
        <v>13797</v>
      </c>
      <c r="E27" s="40">
        <f>SUM(E24:E26)</f>
        <v>12717</v>
      </c>
      <c r="F27" s="41">
        <f t="shared" si="0"/>
        <v>0.9217221135029354</v>
      </c>
    </row>
    <row r="28" spans="1:6" s="1" customFormat="1" ht="13.5" customHeight="1">
      <c r="A28" s="22" t="s">
        <v>104</v>
      </c>
      <c r="B28" s="23" t="s">
        <v>794</v>
      </c>
      <c r="C28" s="24">
        <v>410</v>
      </c>
      <c r="D28" s="24">
        <v>420</v>
      </c>
      <c r="E28" s="24">
        <v>295</v>
      </c>
      <c r="F28" s="86">
        <f t="shared" si="0"/>
        <v>0.7023809523809523</v>
      </c>
    </row>
    <row r="29" spans="1:6" s="1" customFormat="1" ht="13.5" customHeight="1">
      <c r="A29" s="22" t="s">
        <v>105</v>
      </c>
      <c r="B29" s="23" t="s">
        <v>795</v>
      </c>
      <c r="C29" s="24">
        <v>1295</v>
      </c>
      <c r="D29" s="24">
        <v>1305</v>
      </c>
      <c r="E29" s="24">
        <v>1167</v>
      </c>
      <c r="F29" s="86">
        <f t="shared" si="0"/>
        <v>0.8942528735632184</v>
      </c>
    </row>
    <row r="30" spans="1:6" s="1" customFormat="1" ht="13.5" customHeight="1">
      <c r="A30" s="38" t="s">
        <v>106</v>
      </c>
      <c r="B30" s="39" t="s">
        <v>796</v>
      </c>
      <c r="C30" s="40">
        <f>SUM(C28:C29)</f>
        <v>1705</v>
      </c>
      <c r="D30" s="40">
        <f>SUM(D28:D29)</f>
        <v>1725</v>
      </c>
      <c r="E30" s="40">
        <f>SUM(E28:E29)</f>
        <v>1462</v>
      </c>
      <c r="F30" s="338">
        <f t="shared" si="0"/>
        <v>0.847536231884058</v>
      </c>
    </row>
    <row r="31" spans="1:6" s="1" customFormat="1" ht="13.5" customHeight="1">
      <c r="A31" s="22" t="s">
        <v>107</v>
      </c>
      <c r="B31" s="23" t="s">
        <v>797</v>
      </c>
      <c r="C31" s="24">
        <v>9705</v>
      </c>
      <c r="D31" s="24">
        <v>11200</v>
      </c>
      <c r="E31" s="24">
        <v>11200</v>
      </c>
      <c r="F31" s="86">
        <f t="shared" si="0"/>
        <v>1</v>
      </c>
    </row>
    <row r="32" spans="1:6" s="1" customFormat="1" ht="13.5" customHeight="1">
      <c r="A32" s="22" t="s">
        <v>210</v>
      </c>
      <c r="B32" s="23" t="s">
        <v>798</v>
      </c>
      <c r="C32" s="24">
        <v>350</v>
      </c>
      <c r="D32" s="24">
        <v>210</v>
      </c>
      <c r="E32" s="24">
        <v>206</v>
      </c>
      <c r="F32" s="86">
        <f t="shared" si="0"/>
        <v>0.9809523809523809</v>
      </c>
    </row>
    <row r="33" spans="1:6" s="1" customFormat="1" ht="13.5" customHeight="1">
      <c r="A33" s="22" t="s">
        <v>211</v>
      </c>
      <c r="B33" s="23" t="s">
        <v>799</v>
      </c>
      <c r="C33" s="24">
        <v>8050</v>
      </c>
      <c r="D33" s="24">
        <v>8445</v>
      </c>
      <c r="E33" s="24">
        <v>3983</v>
      </c>
      <c r="F33" s="86">
        <f t="shared" si="0"/>
        <v>0.47164002368265245</v>
      </c>
    </row>
    <row r="34" spans="1:6" s="1" customFormat="1" ht="13.5" customHeight="1">
      <c r="A34" s="22" t="s">
        <v>195</v>
      </c>
      <c r="B34" s="23" t="s">
        <v>800</v>
      </c>
      <c r="C34" s="24">
        <v>0</v>
      </c>
      <c r="D34" s="24">
        <v>107</v>
      </c>
      <c r="E34" s="24">
        <v>107</v>
      </c>
      <c r="F34" s="86">
        <f t="shared" si="0"/>
        <v>1</v>
      </c>
    </row>
    <row r="35" spans="1:6" s="1" customFormat="1" ht="13.5" customHeight="1">
      <c r="A35" s="22" t="s">
        <v>212</v>
      </c>
      <c r="B35" s="23" t="s">
        <v>801</v>
      </c>
      <c r="C35" s="24">
        <v>4350</v>
      </c>
      <c r="D35" s="24">
        <v>5320</v>
      </c>
      <c r="E35" s="24">
        <v>3868</v>
      </c>
      <c r="F35" s="86">
        <f t="shared" si="0"/>
        <v>0.7270676691729323</v>
      </c>
    </row>
    <row r="36" spans="1:6" s="1" customFormat="1" ht="13.5" customHeight="1">
      <c r="A36" s="22" t="s">
        <v>108</v>
      </c>
      <c r="B36" s="23" t="s">
        <v>803</v>
      </c>
      <c r="C36" s="24">
        <v>31490</v>
      </c>
      <c r="D36" s="24">
        <v>31774</v>
      </c>
      <c r="E36" s="24">
        <v>26658</v>
      </c>
      <c r="F36" s="86">
        <f>E36/D36</f>
        <v>0.83898785170265</v>
      </c>
    </row>
    <row r="37" spans="1:6" s="1" customFormat="1" ht="13.5" customHeight="1">
      <c r="A37" s="38" t="s">
        <v>196</v>
      </c>
      <c r="B37" s="39" t="s">
        <v>802</v>
      </c>
      <c r="C37" s="40">
        <f>SUM(C31:C36)</f>
        <v>53945</v>
      </c>
      <c r="D37" s="40">
        <f>SUM(D31:D36)</f>
        <v>57056</v>
      </c>
      <c r="E37" s="40">
        <f>SUM(E31:E36)</f>
        <v>46022</v>
      </c>
      <c r="F37" s="338">
        <f>E37/D37</f>
        <v>0.8066110487941671</v>
      </c>
    </row>
    <row r="38" spans="1:6" s="1" customFormat="1" ht="13.5" customHeight="1">
      <c r="A38" s="22" t="s">
        <v>213</v>
      </c>
      <c r="B38" s="23" t="s">
        <v>804</v>
      </c>
      <c r="C38" s="24">
        <v>355</v>
      </c>
      <c r="D38" s="24">
        <v>385</v>
      </c>
      <c r="E38" s="24">
        <v>303</v>
      </c>
      <c r="F38" s="86">
        <f aca="true" t="shared" si="1" ref="F38:F85">E38/D38</f>
        <v>0.787012987012987</v>
      </c>
    </row>
    <row r="39" spans="1:6" s="1" customFormat="1" ht="24">
      <c r="A39" s="38" t="s">
        <v>197</v>
      </c>
      <c r="B39" s="39" t="s">
        <v>805</v>
      </c>
      <c r="C39" s="40">
        <f>SUM(C38)</f>
        <v>355</v>
      </c>
      <c r="D39" s="40">
        <f>SUM(D38)</f>
        <v>385</v>
      </c>
      <c r="E39" s="40">
        <f>SUM(E38)</f>
        <v>303</v>
      </c>
      <c r="F39" s="338">
        <f t="shared" si="1"/>
        <v>0.787012987012987</v>
      </c>
    </row>
    <row r="40" spans="1:6" s="1" customFormat="1" ht="22.5">
      <c r="A40" s="22" t="s">
        <v>109</v>
      </c>
      <c r="B40" s="23" t="s">
        <v>806</v>
      </c>
      <c r="C40" s="24">
        <v>17833</v>
      </c>
      <c r="D40" s="24">
        <v>12968</v>
      </c>
      <c r="E40" s="24">
        <v>12348</v>
      </c>
      <c r="F40" s="86">
        <f t="shared" si="1"/>
        <v>0.9521900061690315</v>
      </c>
    </row>
    <row r="41" spans="1:6" s="1" customFormat="1" ht="13.5" customHeight="1">
      <c r="A41" s="22" t="s">
        <v>111</v>
      </c>
      <c r="B41" s="23" t="s">
        <v>807</v>
      </c>
      <c r="C41" s="24">
        <v>6350</v>
      </c>
      <c r="D41" s="24">
        <v>13610</v>
      </c>
      <c r="E41" s="24">
        <v>8979</v>
      </c>
      <c r="F41" s="86">
        <f t="shared" si="1"/>
        <v>0.6597354886113153</v>
      </c>
    </row>
    <row r="42" spans="1:6" ht="12.75">
      <c r="A42" s="22" t="s">
        <v>214</v>
      </c>
      <c r="B42" s="23" t="s">
        <v>808</v>
      </c>
      <c r="C42" s="24">
        <v>1078</v>
      </c>
      <c r="D42" s="24">
        <v>725</v>
      </c>
      <c r="E42" s="24">
        <v>541</v>
      </c>
      <c r="F42" s="86">
        <f t="shared" si="1"/>
        <v>0.7462068965517241</v>
      </c>
    </row>
    <row r="43" spans="1:6" ht="24">
      <c r="A43" s="38" t="s">
        <v>112</v>
      </c>
      <c r="B43" s="39" t="s">
        <v>809</v>
      </c>
      <c r="C43" s="40">
        <f>SUM(C40:C42)</f>
        <v>25261</v>
      </c>
      <c r="D43" s="40">
        <f>SUM(D40:D42)</f>
        <v>27303</v>
      </c>
      <c r="E43" s="40">
        <f>SUM(E40:E42)</f>
        <v>21868</v>
      </c>
      <c r="F43" s="338">
        <f t="shared" si="1"/>
        <v>0.8009376259019155</v>
      </c>
    </row>
    <row r="44" spans="1:6" ht="15" customHeight="1" thickBot="1">
      <c r="A44" s="88" t="s">
        <v>215</v>
      </c>
      <c r="B44" s="89" t="s">
        <v>810</v>
      </c>
      <c r="C44" s="148">
        <f>C27+C30+C37+C39+C43</f>
        <v>92866</v>
      </c>
      <c r="D44" s="148">
        <f>D27+D30+D37+D39+D43</f>
        <v>100266</v>
      </c>
      <c r="E44" s="148">
        <f>E27+E30+E37+E39+E43</f>
        <v>82372</v>
      </c>
      <c r="F44" s="340">
        <f t="shared" si="1"/>
        <v>0.8215347176510482</v>
      </c>
    </row>
    <row r="45" spans="1:6" ht="12.75" customHeight="1" thickTop="1">
      <c r="A45" s="237"/>
      <c r="B45" s="233"/>
      <c r="C45" s="234"/>
      <c r="D45" s="234"/>
      <c r="E45" s="234"/>
      <c r="F45" s="5" t="s">
        <v>848</v>
      </c>
    </row>
    <row r="46" spans="1:6" ht="12.75" customHeight="1">
      <c r="A46" s="237"/>
      <c r="B46" s="233"/>
      <c r="C46" s="234"/>
      <c r="D46" s="234"/>
      <c r="E46" s="234"/>
      <c r="F46" s="5" t="str">
        <f>F2</f>
        <v>a /2015. (V.  .) önkormányzati rendelethez</v>
      </c>
    </row>
    <row r="47" spans="1:6" s="295" customFormat="1" ht="12" customHeight="1">
      <c r="A47" s="201"/>
      <c r="B47" s="202"/>
      <c r="C47" s="203"/>
      <c r="D47" s="203"/>
      <c r="E47" s="203"/>
      <c r="F47" s="223"/>
    </row>
    <row r="48" spans="1:6" ht="13.5" customHeight="1" thickBot="1">
      <c r="A48" s="201"/>
      <c r="B48" s="202"/>
      <c r="C48" s="203"/>
      <c r="D48" s="203"/>
      <c r="E48" s="203"/>
      <c r="F48" s="5" t="s">
        <v>227</v>
      </c>
    </row>
    <row r="49" spans="1:6" ht="23.25" thickTop="1">
      <c r="A49" s="31" t="s">
        <v>230</v>
      </c>
      <c r="B49" s="32" t="s">
        <v>201</v>
      </c>
      <c r="C49" s="32" t="s">
        <v>224</v>
      </c>
      <c r="D49" s="32" t="s">
        <v>225</v>
      </c>
      <c r="E49" s="32" t="s">
        <v>226</v>
      </c>
      <c r="F49" s="33" t="s">
        <v>229</v>
      </c>
    </row>
    <row r="50" spans="1:6" ht="13.5" customHeight="1" thickBot="1">
      <c r="A50" s="48" t="s">
        <v>910</v>
      </c>
      <c r="B50" s="49" t="s">
        <v>911</v>
      </c>
      <c r="C50" s="49" t="s">
        <v>912</v>
      </c>
      <c r="D50" s="49" t="s">
        <v>913</v>
      </c>
      <c r="E50" s="49" t="s">
        <v>914</v>
      </c>
      <c r="F50" s="50" t="s">
        <v>915</v>
      </c>
    </row>
    <row r="51" spans="1:6" ht="23.25" thickTop="1">
      <c r="A51" s="69" t="s">
        <v>113</v>
      </c>
      <c r="B51" s="70" t="s">
        <v>811</v>
      </c>
      <c r="C51" s="71">
        <v>0</v>
      </c>
      <c r="D51" s="71">
        <v>50</v>
      </c>
      <c r="E51" s="71">
        <v>0</v>
      </c>
      <c r="F51" s="86">
        <f t="shared" si="1"/>
        <v>0</v>
      </c>
    </row>
    <row r="52" spans="1:6" ht="22.5">
      <c r="A52" s="22" t="s">
        <v>198</v>
      </c>
      <c r="B52" s="23" t="s">
        <v>812</v>
      </c>
      <c r="C52" s="24">
        <v>500</v>
      </c>
      <c r="D52" s="24">
        <v>500</v>
      </c>
      <c r="E52" s="24">
        <v>452</v>
      </c>
      <c r="F52" s="86">
        <f t="shared" si="1"/>
        <v>0.904</v>
      </c>
    </row>
    <row r="53" spans="1:6" ht="13.5" customHeight="1">
      <c r="A53" s="22" t="s">
        <v>216</v>
      </c>
      <c r="B53" s="23" t="s">
        <v>813</v>
      </c>
      <c r="C53" s="24">
        <v>600</v>
      </c>
      <c r="D53" s="24">
        <v>600</v>
      </c>
      <c r="E53" s="24">
        <v>403</v>
      </c>
      <c r="F53" s="86">
        <f t="shared" si="1"/>
        <v>0.6716666666666666</v>
      </c>
    </row>
    <row r="54" spans="1:6" ht="13.5" customHeight="1">
      <c r="A54" s="22" t="s">
        <v>217</v>
      </c>
      <c r="B54" s="23" t="s">
        <v>814</v>
      </c>
      <c r="C54" s="24">
        <v>4920</v>
      </c>
      <c r="D54" s="24">
        <v>3461</v>
      </c>
      <c r="E54" s="24">
        <v>2650</v>
      </c>
      <c r="F54" s="86">
        <f t="shared" si="1"/>
        <v>0.7656746605027449</v>
      </c>
    </row>
    <row r="55" spans="1:6" ht="15" customHeight="1">
      <c r="A55" s="34" t="s">
        <v>218</v>
      </c>
      <c r="B55" s="35" t="s">
        <v>815</v>
      </c>
      <c r="C55" s="36">
        <f>SUM(C51:C54)</f>
        <v>6020</v>
      </c>
      <c r="D55" s="36">
        <f>SUM(D51:D54)</f>
        <v>4611</v>
      </c>
      <c r="E55" s="36">
        <f>SUM(E51:E54)</f>
        <v>3505</v>
      </c>
      <c r="F55" s="337">
        <f t="shared" si="1"/>
        <v>0.7601387985252657</v>
      </c>
    </row>
    <row r="56" spans="1:6" ht="13.5" customHeight="1">
      <c r="A56" s="22" t="s">
        <v>219</v>
      </c>
      <c r="B56" s="23" t="s">
        <v>816</v>
      </c>
      <c r="C56" s="24">
        <v>0</v>
      </c>
      <c r="D56" s="24">
        <v>732</v>
      </c>
      <c r="E56" s="24">
        <v>732</v>
      </c>
      <c r="F56" s="86">
        <f t="shared" si="1"/>
        <v>1</v>
      </c>
    </row>
    <row r="57" spans="1:6" ht="22.5">
      <c r="A57" s="22" t="s">
        <v>199</v>
      </c>
      <c r="B57" s="23" t="s">
        <v>817</v>
      </c>
      <c r="C57" s="24">
        <v>12129</v>
      </c>
      <c r="D57" s="24">
        <v>13568</v>
      </c>
      <c r="E57" s="24">
        <v>13433</v>
      </c>
      <c r="F57" s="86">
        <f t="shared" si="1"/>
        <v>0.9900501179245284</v>
      </c>
    </row>
    <row r="58" spans="1:6" ht="13.5" customHeight="1">
      <c r="A58" s="42" t="s">
        <v>220</v>
      </c>
      <c r="B58" s="43" t="s">
        <v>714</v>
      </c>
      <c r="C58" s="44">
        <v>0</v>
      </c>
      <c r="D58" s="44">
        <v>0</v>
      </c>
      <c r="E58" s="44">
        <v>12641</v>
      </c>
      <c r="F58" s="338"/>
    </row>
    <row r="59" spans="1:6" ht="13.5" customHeight="1">
      <c r="A59" s="42" t="s">
        <v>200</v>
      </c>
      <c r="B59" s="43" t="s">
        <v>949</v>
      </c>
      <c r="C59" s="44">
        <v>0</v>
      </c>
      <c r="D59" s="44">
        <v>0</v>
      </c>
      <c r="E59" s="44">
        <v>792</v>
      </c>
      <c r="F59" s="338"/>
    </row>
    <row r="60" spans="1:6" ht="22.5">
      <c r="A60" s="22" t="s">
        <v>114</v>
      </c>
      <c r="B60" s="23" t="s">
        <v>853</v>
      </c>
      <c r="C60" s="24">
        <v>0</v>
      </c>
      <c r="D60" s="24">
        <v>300</v>
      </c>
      <c r="E60" s="24">
        <v>300</v>
      </c>
      <c r="F60" s="86">
        <f t="shared" si="1"/>
        <v>1</v>
      </c>
    </row>
    <row r="61" spans="1:6" s="225" customFormat="1" ht="13.5" customHeight="1">
      <c r="A61" s="42" t="s">
        <v>221</v>
      </c>
      <c r="B61" s="43" t="s">
        <v>752</v>
      </c>
      <c r="C61" s="44">
        <v>0</v>
      </c>
      <c r="D61" s="44">
        <v>0</v>
      </c>
      <c r="E61" s="44">
        <v>300</v>
      </c>
      <c r="F61" s="338"/>
    </row>
    <row r="62" spans="1:6" ht="22.5">
      <c r="A62" s="22" t="s">
        <v>115</v>
      </c>
      <c r="B62" s="23" t="s">
        <v>852</v>
      </c>
      <c r="C62" s="24">
        <v>8360</v>
      </c>
      <c r="D62" s="24">
        <v>19481</v>
      </c>
      <c r="E62" s="24">
        <v>18581</v>
      </c>
      <c r="F62" s="86">
        <f t="shared" si="1"/>
        <v>0.9538011395718906</v>
      </c>
    </row>
    <row r="63" spans="1:6" ht="13.5" customHeight="1">
      <c r="A63" s="42" t="s">
        <v>222</v>
      </c>
      <c r="B63" s="43" t="s">
        <v>754</v>
      </c>
      <c r="C63" s="44">
        <v>0</v>
      </c>
      <c r="D63" s="44">
        <v>0</v>
      </c>
      <c r="E63" s="44">
        <v>6485</v>
      </c>
      <c r="F63" s="338"/>
    </row>
    <row r="64" spans="1:6" ht="13.5" customHeight="1">
      <c r="A64" s="42" t="s">
        <v>116</v>
      </c>
      <c r="B64" s="43" t="s">
        <v>851</v>
      </c>
      <c r="C64" s="44">
        <v>0</v>
      </c>
      <c r="D64" s="44">
        <v>0</v>
      </c>
      <c r="E64" s="44">
        <v>12096</v>
      </c>
      <c r="F64" s="338"/>
    </row>
    <row r="65" spans="1:6" ht="13.5" customHeight="1">
      <c r="A65" s="22" t="s">
        <v>223</v>
      </c>
      <c r="B65" s="23" t="s">
        <v>854</v>
      </c>
      <c r="C65" s="24">
        <v>105001</v>
      </c>
      <c r="D65" s="24">
        <v>94808</v>
      </c>
      <c r="E65" s="24"/>
      <c r="F65" s="86">
        <f t="shared" si="1"/>
        <v>0</v>
      </c>
    </row>
    <row r="66" spans="1:6" ht="22.5">
      <c r="A66" s="34" t="s">
        <v>718</v>
      </c>
      <c r="B66" s="35" t="s">
        <v>855</v>
      </c>
      <c r="C66" s="36">
        <f>C56+C57+C62+C60+C65</f>
        <v>125490</v>
      </c>
      <c r="D66" s="36">
        <f>D56+D57+D62+D60+D65</f>
        <v>128889</v>
      </c>
      <c r="E66" s="36">
        <f>E56+E57+E62+E60+E65</f>
        <v>33046</v>
      </c>
      <c r="F66" s="337">
        <f t="shared" si="1"/>
        <v>0.25639115828348424</v>
      </c>
    </row>
    <row r="67" spans="1:6" ht="13.5" customHeight="1">
      <c r="A67" s="22" t="s">
        <v>719</v>
      </c>
      <c r="B67" s="23" t="s">
        <v>858</v>
      </c>
      <c r="C67" s="24">
        <v>2890</v>
      </c>
      <c r="D67" s="24">
        <v>3300</v>
      </c>
      <c r="E67" s="24">
        <v>350</v>
      </c>
      <c r="F67" s="86">
        <f t="shared" si="1"/>
        <v>0.10606060606060606</v>
      </c>
    </row>
    <row r="68" spans="1:6" ht="13.5" customHeight="1">
      <c r="A68" s="22" t="s">
        <v>720</v>
      </c>
      <c r="B68" s="23" t="s">
        <v>856</v>
      </c>
      <c r="C68" s="24">
        <v>24309</v>
      </c>
      <c r="D68" s="24">
        <v>36987</v>
      </c>
      <c r="E68" s="24">
        <v>19224</v>
      </c>
      <c r="F68" s="86">
        <f t="shared" si="1"/>
        <v>0.5197501824965528</v>
      </c>
    </row>
    <row r="69" spans="1:6" ht="13.5" customHeight="1">
      <c r="A69" s="22" t="s">
        <v>721</v>
      </c>
      <c r="B69" s="23" t="s">
        <v>857</v>
      </c>
      <c r="C69" s="24">
        <v>670</v>
      </c>
      <c r="D69" s="24">
        <v>744</v>
      </c>
      <c r="E69" s="24">
        <v>743</v>
      </c>
      <c r="F69" s="86">
        <f t="shared" si="1"/>
        <v>0.9986559139784946</v>
      </c>
    </row>
    <row r="70" spans="1:6" ht="13.5" customHeight="1">
      <c r="A70" s="22" t="s">
        <v>722</v>
      </c>
      <c r="B70" s="23" t="s">
        <v>859</v>
      </c>
      <c r="C70" s="24">
        <v>12663</v>
      </c>
      <c r="D70" s="24">
        <v>20360</v>
      </c>
      <c r="E70" s="24">
        <v>19761</v>
      </c>
      <c r="F70" s="86">
        <f t="shared" si="1"/>
        <v>0.9705795677799607</v>
      </c>
    </row>
    <row r="71" spans="1:6" ht="22.5">
      <c r="A71" s="22" t="s">
        <v>723</v>
      </c>
      <c r="B71" s="23" t="s">
        <v>771</v>
      </c>
      <c r="C71" s="24">
        <v>14500</v>
      </c>
      <c r="D71" s="24">
        <v>14500</v>
      </c>
      <c r="E71" s="24">
        <v>0</v>
      </c>
      <c r="F71" s="86">
        <f t="shared" si="1"/>
        <v>0</v>
      </c>
    </row>
    <row r="72" spans="1:6" ht="22.5">
      <c r="A72" s="22" t="s">
        <v>724</v>
      </c>
      <c r="B72" s="23" t="s">
        <v>860</v>
      </c>
      <c r="C72" s="24">
        <v>10945</v>
      </c>
      <c r="D72" s="24">
        <v>14885</v>
      </c>
      <c r="E72" s="24">
        <v>9257</v>
      </c>
      <c r="F72" s="86">
        <f t="shared" si="1"/>
        <v>0.6219012428619416</v>
      </c>
    </row>
    <row r="73" spans="1:6" ht="15" customHeight="1">
      <c r="A73" s="34" t="s">
        <v>770</v>
      </c>
      <c r="B73" s="35" t="s">
        <v>861</v>
      </c>
      <c r="C73" s="36">
        <f>SUM(C67:C72)</f>
        <v>65977</v>
      </c>
      <c r="D73" s="36">
        <f>SUM(D67:D72)</f>
        <v>90776</v>
      </c>
      <c r="E73" s="36">
        <f>SUM(E67:E72)</f>
        <v>49335</v>
      </c>
      <c r="F73" s="337">
        <f t="shared" si="1"/>
        <v>0.5434806556799154</v>
      </c>
    </row>
    <row r="74" spans="1:6" ht="13.5" customHeight="1">
      <c r="A74" s="22" t="s">
        <v>818</v>
      </c>
      <c r="B74" s="23" t="s">
        <v>862</v>
      </c>
      <c r="C74" s="24">
        <v>17947</v>
      </c>
      <c r="D74" s="24">
        <v>37221</v>
      </c>
      <c r="E74" s="24">
        <v>26737</v>
      </c>
      <c r="F74" s="86">
        <f t="shared" si="1"/>
        <v>0.718331049676258</v>
      </c>
    </row>
    <row r="75" spans="1:6" ht="22.5">
      <c r="A75" s="22" t="s">
        <v>819</v>
      </c>
      <c r="B75" s="23" t="s">
        <v>772</v>
      </c>
      <c r="C75" s="24">
        <v>4848</v>
      </c>
      <c r="D75" s="24">
        <v>10045</v>
      </c>
      <c r="E75" s="24">
        <v>1515</v>
      </c>
      <c r="F75" s="86">
        <f t="shared" si="1"/>
        <v>0.15082130413140865</v>
      </c>
    </row>
    <row r="76" spans="1:6" ht="15" customHeight="1">
      <c r="A76" s="34" t="s">
        <v>820</v>
      </c>
      <c r="B76" s="35" t="s">
        <v>863</v>
      </c>
      <c r="C76" s="36">
        <f>SUM(C74:C75)</f>
        <v>22795</v>
      </c>
      <c r="D76" s="36">
        <f>SUM(D74:D75)</f>
        <v>47266</v>
      </c>
      <c r="E76" s="36">
        <f>SUM(E74:E75)</f>
        <v>28252</v>
      </c>
      <c r="F76" s="337">
        <f t="shared" si="1"/>
        <v>0.597723522193543</v>
      </c>
    </row>
    <row r="77" spans="1:6" ht="22.5">
      <c r="A77" s="22" t="s">
        <v>821</v>
      </c>
      <c r="B77" s="23" t="s">
        <v>864</v>
      </c>
      <c r="C77" s="24">
        <v>0</v>
      </c>
      <c r="D77" s="24">
        <v>6661</v>
      </c>
      <c r="E77" s="24">
        <v>6661</v>
      </c>
      <c r="F77" s="86">
        <f t="shared" si="1"/>
        <v>1</v>
      </c>
    </row>
    <row r="78" spans="1:6" ht="13.5" customHeight="1">
      <c r="A78" s="42" t="s">
        <v>822</v>
      </c>
      <c r="B78" s="43" t="s">
        <v>865</v>
      </c>
      <c r="C78" s="44">
        <v>0</v>
      </c>
      <c r="D78" s="44">
        <v>0</v>
      </c>
      <c r="E78" s="44">
        <v>6661</v>
      </c>
      <c r="F78" s="339"/>
    </row>
    <row r="79" spans="1:6" ht="22.5">
      <c r="A79" s="22" t="s">
        <v>823</v>
      </c>
      <c r="B79" s="23" t="s">
        <v>866</v>
      </c>
      <c r="C79" s="24">
        <v>7790</v>
      </c>
      <c r="D79" s="24">
        <v>4160</v>
      </c>
      <c r="E79" s="24">
        <v>2882</v>
      </c>
      <c r="F79" s="86">
        <f t="shared" si="1"/>
        <v>0.6927884615384615</v>
      </c>
    </row>
    <row r="80" spans="1:6" ht="13.5" customHeight="1">
      <c r="A80" s="42" t="s">
        <v>824</v>
      </c>
      <c r="B80" s="43" t="s">
        <v>865</v>
      </c>
      <c r="C80" s="44">
        <v>0</v>
      </c>
      <c r="D80" s="44">
        <v>0</v>
      </c>
      <c r="E80" s="44">
        <v>2882</v>
      </c>
      <c r="F80" s="339"/>
    </row>
    <row r="81" spans="1:6" ht="15" customHeight="1">
      <c r="A81" s="34" t="s">
        <v>703</v>
      </c>
      <c r="B81" s="35" t="s">
        <v>867</v>
      </c>
      <c r="C81" s="36">
        <f>C77+C79</f>
        <v>7790</v>
      </c>
      <c r="D81" s="36">
        <f>D77+D79</f>
        <v>10821</v>
      </c>
      <c r="E81" s="36">
        <f>E77+E79</f>
        <v>9543</v>
      </c>
      <c r="F81" s="337">
        <f t="shared" si="1"/>
        <v>0.8818963127252565</v>
      </c>
    </row>
    <row r="82" spans="1:6" ht="22.5">
      <c r="A82" s="358" t="s">
        <v>704</v>
      </c>
      <c r="B82" s="363" t="s">
        <v>533</v>
      </c>
      <c r="C82" s="364">
        <v>358285</v>
      </c>
      <c r="D82" s="364">
        <v>420324</v>
      </c>
      <c r="E82" s="364">
        <v>243748</v>
      </c>
      <c r="F82" s="376">
        <f t="shared" si="1"/>
        <v>0.579905025646882</v>
      </c>
    </row>
    <row r="83" spans="1:6" ht="13.5" customHeight="1">
      <c r="A83" s="45" t="s">
        <v>417</v>
      </c>
      <c r="B83" s="46" t="s">
        <v>420</v>
      </c>
      <c r="C83" s="370">
        <v>15584</v>
      </c>
      <c r="D83" s="47">
        <v>15196</v>
      </c>
      <c r="E83" s="629">
        <v>15196</v>
      </c>
      <c r="F83" s="86">
        <f t="shared" si="1"/>
        <v>1</v>
      </c>
    </row>
    <row r="84" spans="1:6" ht="18" customHeight="1" thickBot="1">
      <c r="A84" s="341" t="s">
        <v>418</v>
      </c>
      <c r="B84" s="342" t="s">
        <v>421</v>
      </c>
      <c r="C84" s="377">
        <f>SUM(C83)</f>
        <v>15584</v>
      </c>
      <c r="D84" s="377">
        <f>SUM(D83)</f>
        <v>15196</v>
      </c>
      <c r="E84" s="377">
        <f>SUM(E83)</f>
        <v>15196</v>
      </c>
      <c r="F84" s="343">
        <f t="shared" si="1"/>
        <v>1</v>
      </c>
    </row>
    <row r="85" spans="1:6" ht="18" customHeight="1" thickBot="1" thickTop="1">
      <c r="A85" s="378" t="s">
        <v>419</v>
      </c>
      <c r="B85" s="379" t="s">
        <v>422</v>
      </c>
      <c r="C85" s="380">
        <f>C82+C84</f>
        <v>373869</v>
      </c>
      <c r="D85" s="380">
        <f>D82+D84</f>
        <v>435520</v>
      </c>
      <c r="E85" s="380">
        <f>E82+E84</f>
        <v>258944</v>
      </c>
      <c r="F85" s="343">
        <f t="shared" si="1"/>
        <v>0.5945628214548127</v>
      </c>
    </row>
    <row r="86" ht="13.5" thickTop="1"/>
  </sheetData>
  <sheetProtection/>
  <mergeCells count="1">
    <mergeCell ref="A4:F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scale="99" r:id="rId1"/>
  <rowBreaks count="1" manualBreakCount="1">
    <brk id="44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4" sqref="A4:L4"/>
    </sheetView>
  </sheetViews>
  <sheetFormatPr defaultColWidth="9.140625" defaultRowHeight="12.75"/>
  <cols>
    <col min="1" max="1" width="5.7109375" style="0" customWidth="1"/>
    <col min="2" max="2" width="35.57421875" style="0" customWidth="1"/>
    <col min="3" max="12" width="10.57421875" style="0" customWidth="1"/>
  </cols>
  <sheetData>
    <row r="1" spans="1:12" s="1" customFormat="1" ht="1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726" t="s">
        <v>849</v>
      </c>
    </row>
    <row r="2" spans="1:12" s="1" customFormat="1" ht="1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726" t="str">
        <f>'1.d sz. melléklet'!F2</f>
        <v>a /2015. (V.  .) önkormányzati rendelethez</v>
      </c>
    </row>
    <row r="3" spans="1:12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15" customHeight="1">
      <c r="A4" s="1001" t="s">
        <v>117</v>
      </c>
      <c r="B4" s="1002"/>
      <c r="C4" s="1002"/>
      <c r="D4" s="1002"/>
      <c r="E4" s="1002"/>
      <c r="F4" s="1002"/>
      <c r="G4" s="1002"/>
      <c r="H4" s="1002"/>
      <c r="I4" s="1002"/>
      <c r="J4" s="1002"/>
      <c r="K4" s="1002"/>
      <c r="L4" s="1002"/>
    </row>
    <row r="5" spans="1:12" s="2" customFormat="1" ht="15" customHeight="1" thickBot="1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393" t="s">
        <v>227</v>
      </c>
    </row>
    <row r="6" spans="1:12" s="2" customFormat="1" ht="60.75" customHeight="1" thickTop="1">
      <c r="A6" s="102" t="s">
        <v>230</v>
      </c>
      <c r="B6" s="381" t="s">
        <v>201</v>
      </c>
      <c r="C6" s="103" t="s">
        <v>486</v>
      </c>
      <c r="D6" s="103" t="s">
        <v>423</v>
      </c>
      <c r="E6" s="103" t="s">
        <v>424</v>
      </c>
      <c r="F6" s="103" t="s">
        <v>139</v>
      </c>
      <c r="G6" s="103" t="s">
        <v>425</v>
      </c>
      <c r="H6" s="103" t="s">
        <v>426</v>
      </c>
      <c r="I6" s="103" t="s">
        <v>137</v>
      </c>
      <c r="J6" s="103" t="s">
        <v>427</v>
      </c>
      <c r="K6" s="103" t="s">
        <v>487</v>
      </c>
      <c r="L6" s="104" t="s">
        <v>138</v>
      </c>
    </row>
    <row r="7" spans="1:12" s="2" customFormat="1" ht="15" customHeight="1">
      <c r="A7" s="387" t="s">
        <v>910</v>
      </c>
      <c r="B7" s="382" t="s">
        <v>911</v>
      </c>
      <c r="C7" s="30" t="s">
        <v>912</v>
      </c>
      <c r="D7" s="30" t="s">
        <v>913</v>
      </c>
      <c r="E7" s="30" t="s">
        <v>914</v>
      </c>
      <c r="F7" s="30" t="s">
        <v>915</v>
      </c>
      <c r="G7" s="30" t="s">
        <v>916</v>
      </c>
      <c r="H7" s="30" t="s">
        <v>917</v>
      </c>
      <c r="I7" s="30" t="s">
        <v>918</v>
      </c>
      <c r="J7" s="30" t="s">
        <v>919</v>
      </c>
      <c r="K7" s="30" t="s">
        <v>920</v>
      </c>
      <c r="L7" s="113" t="s">
        <v>921</v>
      </c>
    </row>
    <row r="8" spans="1:12" ht="15" customHeight="1">
      <c r="A8" s="45" t="s">
        <v>92</v>
      </c>
      <c r="B8" s="383" t="s">
        <v>428</v>
      </c>
      <c r="C8" s="24">
        <v>1</v>
      </c>
      <c r="D8" s="24">
        <v>830</v>
      </c>
      <c r="E8" s="24">
        <v>0</v>
      </c>
      <c r="F8" s="24">
        <v>0</v>
      </c>
      <c r="G8" s="24">
        <v>0</v>
      </c>
      <c r="H8" s="24">
        <v>71</v>
      </c>
      <c r="I8" s="24">
        <v>0</v>
      </c>
      <c r="J8" s="24">
        <v>0</v>
      </c>
      <c r="K8" s="24">
        <v>0</v>
      </c>
      <c r="L8" s="52">
        <v>0</v>
      </c>
    </row>
    <row r="9" spans="1:12" ht="15" customHeight="1">
      <c r="A9" s="34" t="s">
        <v>93</v>
      </c>
      <c r="B9" s="384" t="s">
        <v>429</v>
      </c>
      <c r="C9" s="36">
        <v>1</v>
      </c>
      <c r="D9" s="36">
        <v>830</v>
      </c>
      <c r="E9" s="36">
        <v>0</v>
      </c>
      <c r="F9" s="36">
        <v>0</v>
      </c>
      <c r="G9" s="36">
        <v>0</v>
      </c>
      <c r="H9" s="36">
        <v>71</v>
      </c>
      <c r="I9" s="36">
        <v>0</v>
      </c>
      <c r="J9" s="36">
        <v>0</v>
      </c>
      <c r="K9" s="36">
        <v>0</v>
      </c>
      <c r="L9" s="87">
        <v>0</v>
      </c>
    </row>
    <row r="10" spans="1:12" ht="45.75">
      <c r="A10" s="22" t="s">
        <v>94</v>
      </c>
      <c r="B10" s="383" t="s">
        <v>430</v>
      </c>
      <c r="C10" s="24">
        <v>0</v>
      </c>
      <c r="D10" s="24">
        <v>3484</v>
      </c>
      <c r="E10" s="24">
        <v>0</v>
      </c>
      <c r="F10" s="24">
        <v>0</v>
      </c>
      <c r="G10" s="24">
        <v>0</v>
      </c>
      <c r="H10" s="24">
        <v>147</v>
      </c>
      <c r="I10" s="24">
        <v>0</v>
      </c>
      <c r="J10" s="24">
        <v>0</v>
      </c>
      <c r="K10" s="24">
        <v>328</v>
      </c>
      <c r="L10" s="52">
        <v>0</v>
      </c>
    </row>
    <row r="11" spans="1:12" ht="27" customHeight="1">
      <c r="A11" s="22" t="s">
        <v>95</v>
      </c>
      <c r="B11" s="383" t="s">
        <v>431</v>
      </c>
      <c r="C11" s="24">
        <v>1</v>
      </c>
      <c r="D11" s="24">
        <v>2040</v>
      </c>
      <c r="E11" s="24">
        <v>0</v>
      </c>
      <c r="F11" s="24">
        <v>0</v>
      </c>
      <c r="G11" s="24">
        <v>0</v>
      </c>
      <c r="H11" s="24">
        <v>147</v>
      </c>
      <c r="I11" s="24">
        <v>0</v>
      </c>
      <c r="J11" s="24">
        <v>0</v>
      </c>
      <c r="K11" s="24">
        <v>0</v>
      </c>
      <c r="L11" s="52">
        <v>0</v>
      </c>
    </row>
    <row r="12" spans="1:12" ht="27" customHeight="1">
      <c r="A12" s="22" t="s">
        <v>96</v>
      </c>
      <c r="B12" s="383" t="s">
        <v>474</v>
      </c>
      <c r="C12" s="24">
        <v>1</v>
      </c>
      <c r="D12" s="24">
        <v>1416</v>
      </c>
      <c r="E12" s="24">
        <v>0</v>
      </c>
      <c r="F12" s="24">
        <v>0</v>
      </c>
      <c r="G12" s="24">
        <v>0</v>
      </c>
      <c r="H12" s="24">
        <v>142</v>
      </c>
      <c r="I12" s="24">
        <v>0</v>
      </c>
      <c r="J12" s="24">
        <v>0</v>
      </c>
      <c r="K12" s="24">
        <v>0</v>
      </c>
      <c r="L12" s="52">
        <v>0</v>
      </c>
    </row>
    <row r="13" spans="1:12" ht="34.5">
      <c r="A13" s="22" t="s">
        <v>97</v>
      </c>
      <c r="B13" s="383" t="s">
        <v>475</v>
      </c>
      <c r="C13" s="24">
        <v>7</v>
      </c>
      <c r="D13" s="24">
        <v>11878</v>
      </c>
      <c r="E13" s="24">
        <v>0</v>
      </c>
      <c r="F13" s="24">
        <v>62</v>
      </c>
      <c r="G13" s="24">
        <v>0</v>
      </c>
      <c r="H13" s="24">
        <v>932</v>
      </c>
      <c r="I13" s="24">
        <v>0</v>
      </c>
      <c r="J13" s="24">
        <v>0</v>
      </c>
      <c r="K13" s="24">
        <v>55</v>
      </c>
      <c r="L13" s="52">
        <v>0</v>
      </c>
    </row>
    <row r="14" spans="1:12" ht="15" customHeight="1">
      <c r="A14" s="22" t="s">
        <v>98</v>
      </c>
      <c r="B14" s="383" t="s">
        <v>476</v>
      </c>
      <c r="C14" s="24">
        <v>4</v>
      </c>
      <c r="D14" s="24">
        <v>3194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46</v>
      </c>
      <c r="L14" s="52">
        <v>0</v>
      </c>
    </row>
    <row r="15" spans="1:12" ht="15" customHeight="1">
      <c r="A15" s="34" t="s">
        <v>99</v>
      </c>
      <c r="B15" s="384" t="s">
        <v>477</v>
      </c>
      <c r="C15" s="36">
        <v>13</v>
      </c>
      <c r="D15" s="36">
        <v>22012</v>
      </c>
      <c r="E15" s="36">
        <v>0</v>
      </c>
      <c r="F15" s="36">
        <v>62</v>
      </c>
      <c r="G15" s="36">
        <v>0</v>
      </c>
      <c r="H15" s="36">
        <v>1368</v>
      </c>
      <c r="I15" s="36">
        <v>0</v>
      </c>
      <c r="J15" s="36">
        <v>0</v>
      </c>
      <c r="K15" s="36">
        <v>429</v>
      </c>
      <c r="L15" s="87">
        <v>0</v>
      </c>
    </row>
    <row r="16" spans="1:12" ht="22.5">
      <c r="A16" s="34" t="s">
        <v>100</v>
      </c>
      <c r="B16" s="384" t="s">
        <v>478</v>
      </c>
      <c r="C16" s="36">
        <v>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87">
        <v>2591</v>
      </c>
    </row>
    <row r="17" spans="1:14" ht="22.5">
      <c r="A17" s="388" t="s">
        <v>101</v>
      </c>
      <c r="B17" s="389" t="s">
        <v>485</v>
      </c>
      <c r="C17" s="390">
        <v>15</v>
      </c>
      <c r="D17" s="390">
        <v>22842</v>
      </c>
      <c r="E17" s="390">
        <v>0</v>
      </c>
      <c r="F17" s="390">
        <v>62</v>
      </c>
      <c r="G17" s="390">
        <v>0</v>
      </c>
      <c r="H17" s="390">
        <v>1439</v>
      </c>
      <c r="I17" s="390">
        <v>0</v>
      </c>
      <c r="J17" s="390">
        <v>0</v>
      </c>
      <c r="K17" s="390">
        <v>429</v>
      </c>
      <c r="L17" s="391">
        <v>2591</v>
      </c>
      <c r="N17" s="194"/>
    </row>
    <row r="18" spans="1:12" ht="22.5">
      <c r="A18" s="22" t="s">
        <v>203</v>
      </c>
      <c r="B18" s="383" t="s">
        <v>479</v>
      </c>
      <c r="C18" s="24">
        <v>15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52">
        <v>0</v>
      </c>
    </row>
    <row r="19" spans="1:12" ht="34.5">
      <c r="A19" s="22" t="s">
        <v>102</v>
      </c>
      <c r="B19" s="383" t="s">
        <v>480</v>
      </c>
      <c r="C19" s="24">
        <v>12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52">
        <v>0</v>
      </c>
    </row>
    <row r="20" spans="1:12" ht="22.5">
      <c r="A20" s="22" t="s">
        <v>204</v>
      </c>
      <c r="B20" s="383" t="s">
        <v>481</v>
      </c>
      <c r="C20" s="24">
        <v>13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52">
        <v>0</v>
      </c>
    </row>
    <row r="21" spans="1:12" ht="15" customHeight="1">
      <c r="A21" s="22" t="s">
        <v>205</v>
      </c>
      <c r="B21" s="383" t="s">
        <v>482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52">
        <v>0</v>
      </c>
    </row>
    <row r="22" spans="1:12" ht="22.5">
      <c r="A22" s="22" t="s">
        <v>206</v>
      </c>
      <c r="B22" s="383" t="s">
        <v>483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52">
        <v>0</v>
      </c>
    </row>
    <row r="23" spans="1:12" ht="34.5" thickBot="1">
      <c r="A23" s="386" t="s">
        <v>103</v>
      </c>
      <c r="B23" s="385" t="s">
        <v>484</v>
      </c>
      <c r="C23" s="28">
        <v>15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53">
        <v>0</v>
      </c>
    </row>
    <row r="24" spans="1:12" ht="13.5" thickTop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</sheetData>
  <sheetProtection/>
  <mergeCells count="1">
    <mergeCell ref="A4:L4"/>
  </mergeCells>
  <printOptions/>
  <pageMargins left="0.75" right="0.75" top="1" bottom="1" header="0.5" footer="0.5"/>
  <pageSetup horizontalDpi="300" verticalDpi="3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503" customWidth="1"/>
    <col min="2" max="2" width="32.7109375" style="503" customWidth="1"/>
    <col min="3" max="6" width="10.7109375" style="503" customWidth="1"/>
    <col min="7" max="7" width="10.7109375" style="504" customWidth="1"/>
    <col min="8" max="16384" width="9.140625" style="504" customWidth="1"/>
  </cols>
  <sheetData>
    <row r="1" spans="1:6" ht="15" customHeight="1">
      <c r="A1" s="501"/>
      <c r="B1" s="501"/>
      <c r="C1" s="501"/>
      <c r="F1" s="502" t="s">
        <v>944</v>
      </c>
    </row>
    <row r="2" spans="1:6" ht="15" customHeight="1">
      <c r="A2" s="501"/>
      <c r="B2" s="501"/>
      <c r="C2" s="501"/>
      <c r="F2" s="502" t="str">
        <f>'1.a sz. mellélet'!E2</f>
        <v>a /2015. (V.  .) önkormányzati rendelethez</v>
      </c>
    </row>
    <row r="3" ht="15" customHeight="1"/>
    <row r="4" spans="1:7" ht="15" customHeight="1">
      <c r="A4" s="1003" t="s">
        <v>433</v>
      </c>
      <c r="B4" s="1003"/>
      <c r="C4" s="1003"/>
      <c r="D4" s="1003"/>
      <c r="E4" s="1003"/>
      <c r="F4" s="1003"/>
      <c r="G4" s="675"/>
    </row>
    <row r="5" ht="15" customHeight="1" thickBot="1">
      <c r="F5" s="727" t="s">
        <v>227</v>
      </c>
    </row>
    <row r="6" spans="1:6" s="500" customFormat="1" ht="34.5" thickTop="1">
      <c r="A6" s="505" t="s">
        <v>644</v>
      </c>
      <c r="B6" s="676" t="s">
        <v>434</v>
      </c>
      <c r="C6" s="508" t="s">
        <v>147</v>
      </c>
      <c r="D6" s="506" t="s">
        <v>136</v>
      </c>
      <c r="E6" s="32" t="s">
        <v>226</v>
      </c>
      <c r="F6" s="33" t="s">
        <v>229</v>
      </c>
    </row>
    <row r="7" spans="1:6" s="500" customFormat="1" ht="15" customHeight="1" thickBot="1">
      <c r="A7" s="677" t="s">
        <v>910</v>
      </c>
      <c r="B7" s="678" t="s">
        <v>937</v>
      </c>
      <c r="C7" s="513" t="s">
        <v>912</v>
      </c>
      <c r="D7" s="514" t="s">
        <v>913</v>
      </c>
      <c r="E7" s="514" t="s">
        <v>914</v>
      </c>
      <c r="F7" s="679" t="s">
        <v>915</v>
      </c>
    </row>
    <row r="8" spans="1:6" s="500" customFormat="1" ht="15" customHeight="1" thickTop="1">
      <c r="A8" s="890" t="s">
        <v>92</v>
      </c>
      <c r="B8" s="680" t="s">
        <v>646</v>
      </c>
      <c r="C8" s="681">
        <f>SUM(C9:C13)</f>
        <v>22795</v>
      </c>
      <c r="D8" s="683">
        <f>SUM(D9:D13)</f>
        <v>47266</v>
      </c>
      <c r="E8" s="683">
        <f>SUM(E9:E13)</f>
        <v>28252</v>
      </c>
      <c r="F8" s="894">
        <f aca="true" t="shared" si="0" ref="F8:F15">E8/D8</f>
        <v>0.597723522193543</v>
      </c>
    </row>
    <row r="9" spans="1:6" s="500" customFormat="1" ht="15" customHeight="1">
      <c r="A9" s="22" t="s">
        <v>93</v>
      </c>
      <c r="B9" s="558" t="s">
        <v>235</v>
      </c>
      <c r="C9" s="685">
        <v>5000</v>
      </c>
      <c r="D9" s="687">
        <v>5000</v>
      </c>
      <c r="E9" s="686">
        <v>0</v>
      </c>
      <c r="F9" s="895">
        <f t="shared" si="0"/>
        <v>0</v>
      </c>
    </row>
    <row r="10" spans="1:6" s="500" customFormat="1" ht="15" customHeight="1">
      <c r="A10" s="22" t="s">
        <v>94</v>
      </c>
      <c r="B10" s="558" t="s">
        <v>237</v>
      </c>
      <c r="C10" s="685">
        <v>6350</v>
      </c>
      <c r="D10" s="687">
        <v>5200</v>
      </c>
      <c r="E10" s="686">
        <v>0</v>
      </c>
      <c r="F10" s="895">
        <f t="shared" si="0"/>
        <v>0</v>
      </c>
    </row>
    <row r="11" spans="1:6" s="500" customFormat="1" ht="15" customHeight="1">
      <c r="A11" s="22" t="s">
        <v>95</v>
      </c>
      <c r="B11" s="558" t="s">
        <v>242</v>
      </c>
      <c r="C11" s="685">
        <v>10650</v>
      </c>
      <c r="D11" s="687">
        <v>10650</v>
      </c>
      <c r="E11" s="686">
        <v>7285</v>
      </c>
      <c r="F11" s="895">
        <f t="shared" si="0"/>
        <v>0.684037558685446</v>
      </c>
    </row>
    <row r="12" spans="1:6" s="500" customFormat="1" ht="15" customHeight="1">
      <c r="A12" s="38" t="s">
        <v>96</v>
      </c>
      <c r="B12" s="558" t="s">
        <v>435</v>
      </c>
      <c r="C12" s="685">
        <v>795</v>
      </c>
      <c r="D12" s="687">
        <v>795</v>
      </c>
      <c r="E12" s="686">
        <v>0</v>
      </c>
      <c r="F12" s="895">
        <f t="shared" si="0"/>
        <v>0</v>
      </c>
    </row>
    <row r="13" spans="1:6" s="500" customFormat="1" ht="24" customHeight="1">
      <c r="A13" s="22" t="s">
        <v>97</v>
      </c>
      <c r="B13" s="560" t="s">
        <v>436</v>
      </c>
      <c r="C13" s="685"/>
      <c r="D13" s="687">
        <v>25621</v>
      </c>
      <c r="E13" s="686">
        <v>20967</v>
      </c>
      <c r="F13" s="895">
        <f t="shared" si="0"/>
        <v>0.8183521330158854</v>
      </c>
    </row>
    <row r="14" spans="1:6" s="500" customFormat="1" ht="15" customHeight="1">
      <c r="A14" s="891" t="s">
        <v>98</v>
      </c>
      <c r="B14" s="689" t="s">
        <v>647</v>
      </c>
      <c r="C14" s="690">
        <f>SUM(C15:C40)</f>
        <v>51477</v>
      </c>
      <c r="D14" s="692">
        <f>SUM(D15:D61)</f>
        <v>76276</v>
      </c>
      <c r="E14" s="691">
        <f>SUM(E15:E61)</f>
        <v>49335</v>
      </c>
      <c r="F14" s="894">
        <f t="shared" si="0"/>
        <v>0.6467958466621218</v>
      </c>
    </row>
    <row r="15" spans="1:6" s="500" customFormat="1" ht="15" customHeight="1">
      <c r="A15" s="22" t="s">
        <v>99</v>
      </c>
      <c r="B15" s="558" t="s">
        <v>239</v>
      </c>
      <c r="C15" s="685">
        <v>20000</v>
      </c>
      <c r="D15" s="687">
        <v>20000</v>
      </c>
      <c r="E15" s="686">
        <v>0</v>
      </c>
      <c r="F15" s="895">
        <f t="shared" si="0"/>
        <v>0</v>
      </c>
    </row>
    <row r="16" spans="1:6" s="500" customFormat="1" ht="15" customHeight="1">
      <c r="A16" s="22" t="s">
        <v>100</v>
      </c>
      <c r="B16" s="693" t="s">
        <v>437</v>
      </c>
      <c r="C16" s="694">
        <v>292</v>
      </c>
      <c r="D16" s="696">
        <v>340</v>
      </c>
      <c r="E16" s="695">
        <v>399</v>
      </c>
      <c r="F16" s="895">
        <f aca="true" t="shared" si="1" ref="F16:F42">E16/D16</f>
        <v>1.173529411764706</v>
      </c>
    </row>
    <row r="17" spans="1:6" s="500" customFormat="1" ht="15" customHeight="1">
      <c r="A17" s="22" t="s">
        <v>101</v>
      </c>
      <c r="B17" s="693" t="s">
        <v>438</v>
      </c>
      <c r="C17" s="694">
        <v>1280</v>
      </c>
      <c r="D17" s="696">
        <v>732</v>
      </c>
      <c r="E17" s="695">
        <v>732</v>
      </c>
      <c r="F17" s="895">
        <f t="shared" si="1"/>
        <v>1</v>
      </c>
    </row>
    <row r="18" spans="1:6" s="500" customFormat="1" ht="15" customHeight="1">
      <c r="A18" s="22" t="s">
        <v>203</v>
      </c>
      <c r="B18" s="693" t="s">
        <v>439</v>
      </c>
      <c r="C18" s="694">
        <v>950</v>
      </c>
      <c r="D18" s="696">
        <v>980</v>
      </c>
      <c r="E18" s="695">
        <v>980</v>
      </c>
      <c r="F18" s="895">
        <f t="shared" si="1"/>
        <v>1</v>
      </c>
    </row>
    <row r="19" spans="1:6" s="500" customFormat="1" ht="15" customHeight="1">
      <c r="A19" s="22" t="s">
        <v>102</v>
      </c>
      <c r="B19" s="693" t="s">
        <v>440</v>
      </c>
      <c r="C19" s="694">
        <v>3335</v>
      </c>
      <c r="D19" s="696">
        <v>4377</v>
      </c>
      <c r="E19" s="695">
        <v>4373</v>
      </c>
      <c r="F19" s="895">
        <f t="shared" si="1"/>
        <v>0.9990861320539182</v>
      </c>
    </row>
    <row r="20" spans="1:6" s="500" customFormat="1" ht="15" customHeight="1">
      <c r="A20" s="22" t="s">
        <v>204</v>
      </c>
      <c r="B20" s="693" t="s">
        <v>241</v>
      </c>
      <c r="C20" s="694">
        <v>4799</v>
      </c>
      <c r="D20" s="696">
        <v>4354</v>
      </c>
      <c r="E20" s="695">
        <v>2667</v>
      </c>
      <c r="F20" s="895">
        <f t="shared" si="1"/>
        <v>0.612540192926045</v>
      </c>
    </row>
    <row r="21" spans="1:6" s="500" customFormat="1" ht="15" customHeight="1">
      <c r="A21" s="22" t="s">
        <v>205</v>
      </c>
      <c r="B21" s="693" t="s">
        <v>441</v>
      </c>
      <c r="C21" s="694">
        <v>3430</v>
      </c>
      <c r="D21" s="696">
        <v>3430</v>
      </c>
      <c r="E21" s="695">
        <v>191</v>
      </c>
      <c r="F21" s="895">
        <f t="shared" si="1"/>
        <v>0.055685131195335275</v>
      </c>
    </row>
    <row r="22" spans="1:6" s="500" customFormat="1" ht="15" customHeight="1">
      <c r="A22" s="22" t="s">
        <v>206</v>
      </c>
      <c r="B22" s="693" t="s">
        <v>442</v>
      </c>
      <c r="C22" s="694">
        <v>385</v>
      </c>
      <c r="D22" s="696">
        <v>385</v>
      </c>
      <c r="E22" s="695">
        <v>374</v>
      </c>
      <c r="F22" s="895">
        <f t="shared" si="1"/>
        <v>0.9714285714285714</v>
      </c>
    </row>
    <row r="23" spans="1:6" s="500" customFormat="1" ht="15" customHeight="1">
      <c r="A23" s="22" t="s">
        <v>103</v>
      </c>
      <c r="B23" s="693" t="s">
        <v>443</v>
      </c>
      <c r="C23" s="694">
        <v>130</v>
      </c>
      <c r="D23" s="696">
        <v>130</v>
      </c>
      <c r="E23" s="695">
        <v>127</v>
      </c>
      <c r="F23" s="895">
        <f t="shared" si="1"/>
        <v>0.9769230769230769</v>
      </c>
    </row>
    <row r="24" spans="1:6" s="500" customFormat="1" ht="15" customHeight="1">
      <c r="A24" s="22" t="s">
        <v>207</v>
      </c>
      <c r="B24" s="693" t="s">
        <v>444</v>
      </c>
      <c r="C24" s="694">
        <v>380</v>
      </c>
      <c r="D24" s="696">
        <v>363</v>
      </c>
      <c r="E24" s="695">
        <v>362</v>
      </c>
      <c r="F24" s="895">
        <f t="shared" si="1"/>
        <v>0.9972451790633609</v>
      </c>
    </row>
    <row r="25" spans="1:6" s="697" customFormat="1" ht="15" customHeight="1">
      <c r="A25" s="22" t="s">
        <v>208</v>
      </c>
      <c r="B25" s="693" t="s">
        <v>445</v>
      </c>
      <c r="C25" s="694">
        <v>175</v>
      </c>
      <c r="D25" s="696">
        <v>314</v>
      </c>
      <c r="E25" s="695">
        <v>314</v>
      </c>
      <c r="F25" s="895">
        <f t="shared" si="1"/>
        <v>1</v>
      </c>
    </row>
    <row r="26" spans="1:6" s="500" customFormat="1" ht="15" customHeight="1">
      <c r="A26" s="22" t="s">
        <v>91</v>
      </c>
      <c r="B26" s="693" t="s">
        <v>446</v>
      </c>
      <c r="C26" s="694">
        <v>115</v>
      </c>
      <c r="D26" s="696">
        <v>0</v>
      </c>
      <c r="E26" s="695">
        <v>0</v>
      </c>
      <c r="F26" s="895"/>
    </row>
    <row r="27" spans="1:6" s="500" customFormat="1" ht="15" customHeight="1">
      <c r="A27" s="22" t="s">
        <v>209</v>
      </c>
      <c r="B27" s="693" t="s">
        <v>447</v>
      </c>
      <c r="C27" s="694">
        <v>0</v>
      </c>
      <c r="D27" s="696">
        <v>1016</v>
      </c>
      <c r="E27" s="695">
        <v>1053</v>
      </c>
      <c r="F27" s="895">
        <f t="shared" si="1"/>
        <v>1.0364173228346456</v>
      </c>
    </row>
    <row r="28" spans="1:6" s="500" customFormat="1" ht="15" customHeight="1">
      <c r="A28" s="22" t="s">
        <v>104</v>
      </c>
      <c r="B28" s="693" t="s">
        <v>448</v>
      </c>
      <c r="C28" s="694">
        <v>508</v>
      </c>
      <c r="D28" s="696">
        <v>508</v>
      </c>
      <c r="E28" s="695">
        <v>508</v>
      </c>
      <c r="F28" s="895">
        <f t="shared" si="1"/>
        <v>1</v>
      </c>
    </row>
    <row r="29" spans="1:6" s="500" customFormat="1" ht="15" customHeight="1">
      <c r="A29" s="22" t="s">
        <v>105</v>
      </c>
      <c r="B29" s="558" t="s">
        <v>449</v>
      </c>
      <c r="C29" s="685">
        <v>13291</v>
      </c>
      <c r="D29" s="687">
        <v>13291</v>
      </c>
      <c r="E29" s="686">
        <v>13291</v>
      </c>
      <c r="F29" s="895">
        <f t="shared" si="1"/>
        <v>1</v>
      </c>
    </row>
    <row r="30" spans="1:6" s="500" customFormat="1" ht="15" customHeight="1">
      <c r="A30" s="22" t="s">
        <v>106</v>
      </c>
      <c r="B30" s="558" t="s">
        <v>450</v>
      </c>
      <c r="C30" s="685">
        <v>121</v>
      </c>
      <c r="D30" s="687">
        <v>121</v>
      </c>
      <c r="E30" s="686">
        <v>78</v>
      </c>
      <c r="F30" s="895">
        <f t="shared" si="1"/>
        <v>0.6446280991735537</v>
      </c>
    </row>
    <row r="31" spans="1:6" s="500" customFormat="1" ht="15" customHeight="1">
      <c r="A31" s="22" t="s">
        <v>107</v>
      </c>
      <c r="B31" s="558" t="s">
        <v>451</v>
      </c>
      <c r="C31" s="685">
        <v>2286</v>
      </c>
      <c r="D31" s="687">
        <v>1435</v>
      </c>
      <c r="E31" s="686">
        <v>1402</v>
      </c>
      <c r="F31" s="895">
        <f t="shared" si="1"/>
        <v>0.9770034843205575</v>
      </c>
    </row>
    <row r="32" spans="1:6" s="500" customFormat="1" ht="15" customHeight="1">
      <c r="A32" s="22" t="s">
        <v>210</v>
      </c>
      <c r="B32" s="558" t="s">
        <v>452</v>
      </c>
      <c r="C32" s="685"/>
      <c r="D32" s="687">
        <v>851</v>
      </c>
      <c r="E32" s="686">
        <v>850</v>
      </c>
      <c r="F32" s="895">
        <f t="shared" si="1"/>
        <v>0.9988249118683902</v>
      </c>
    </row>
    <row r="33" spans="1:6" s="500" customFormat="1" ht="15" customHeight="1">
      <c r="A33" s="22" t="s">
        <v>211</v>
      </c>
      <c r="B33" s="558" t="s">
        <v>453</v>
      </c>
      <c r="C33" s="685"/>
      <c r="D33" s="687">
        <v>5715</v>
      </c>
      <c r="E33" s="686">
        <v>5366</v>
      </c>
      <c r="F33" s="895">
        <f t="shared" si="1"/>
        <v>0.9389326334208224</v>
      </c>
    </row>
    <row r="34" spans="1:6" s="500" customFormat="1" ht="15" customHeight="1">
      <c r="A34" s="22" t="s">
        <v>195</v>
      </c>
      <c r="B34" s="558" t="s">
        <v>454</v>
      </c>
      <c r="C34" s="685"/>
      <c r="D34" s="687">
        <v>50</v>
      </c>
      <c r="E34" s="686">
        <v>0</v>
      </c>
      <c r="F34" s="895">
        <f t="shared" si="1"/>
        <v>0</v>
      </c>
    </row>
    <row r="35" spans="1:6" s="500" customFormat="1" ht="15" customHeight="1">
      <c r="A35" s="22" t="s">
        <v>212</v>
      </c>
      <c r="B35" s="558" t="s">
        <v>455</v>
      </c>
      <c r="C35" s="685"/>
      <c r="D35" s="687">
        <v>13</v>
      </c>
      <c r="E35" s="686">
        <v>12</v>
      </c>
      <c r="F35" s="895">
        <f t="shared" si="1"/>
        <v>0.9230769230769231</v>
      </c>
    </row>
    <row r="36" spans="1:6" s="500" customFormat="1" ht="15" customHeight="1">
      <c r="A36" s="22" t="s">
        <v>108</v>
      </c>
      <c r="B36" s="558" t="s">
        <v>456</v>
      </c>
      <c r="C36" s="685"/>
      <c r="D36" s="687">
        <v>400</v>
      </c>
      <c r="E36" s="686">
        <v>400</v>
      </c>
      <c r="F36" s="895">
        <f t="shared" si="1"/>
        <v>1</v>
      </c>
    </row>
    <row r="37" spans="1:6" s="500" customFormat="1" ht="34.5">
      <c r="A37" s="22" t="s">
        <v>196</v>
      </c>
      <c r="B37" s="560" t="s">
        <v>457</v>
      </c>
      <c r="C37" s="685"/>
      <c r="D37" s="687">
        <v>6589</v>
      </c>
      <c r="E37" s="686">
        <v>6439</v>
      </c>
      <c r="F37" s="895">
        <f t="shared" si="1"/>
        <v>0.9772347852481409</v>
      </c>
    </row>
    <row r="38" spans="1:6" s="500" customFormat="1" ht="22.5">
      <c r="A38" s="22" t="s">
        <v>213</v>
      </c>
      <c r="B38" s="560" t="s">
        <v>458</v>
      </c>
      <c r="C38" s="685"/>
      <c r="D38" s="687">
        <v>292</v>
      </c>
      <c r="E38" s="686">
        <v>292</v>
      </c>
      <c r="F38" s="895">
        <f t="shared" si="1"/>
        <v>1</v>
      </c>
    </row>
    <row r="39" spans="1:6" s="500" customFormat="1" ht="15" customHeight="1">
      <c r="A39" s="22" t="s">
        <v>197</v>
      </c>
      <c r="B39" s="560" t="s">
        <v>459</v>
      </c>
      <c r="C39" s="685"/>
      <c r="D39" s="687">
        <v>100</v>
      </c>
      <c r="E39" s="686">
        <v>100</v>
      </c>
      <c r="F39" s="895">
        <f t="shared" si="1"/>
        <v>1</v>
      </c>
    </row>
    <row r="40" spans="1:6" s="500" customFormat="1" ht="22.5">
      <c r="A40" s="22" t="s">
        <v>109</v>
      </c>
      <c r="B40" s="560" t="s">
        <v>460</v>
      </c>
      <c r="C40" s="685"/>
      <c r="D40" s="687">
        <v>227</v>
      </c>
      <c r="E40" s="686">
        <v>227</v>
      </c>
      <c r="F40" s="895">
        <f t="shared" si="1"/>
        <v>1</v>
      </c>
    </row>
    <row r="41" spans="1:6" s="500" customFormat="1" ht="15" customHeight="1">
      <c r="A41" s="22" t="s">
        <v>111</v>
      </c>
      <c r="B41" s="560" t="s">
        <v>461</v>
      </c>
      <c r="C41" s="685"/>
      <c r="D41" s="687">
        <v>4923</v>
      </c>
      <c r="E41" s="686">
        <v>4512</v>
      </c>
      <c r="F41" s="895">
        <f t="shared" si="1"/>
        <v>0.9165143205362584</v>
      </c>
    </row>
    <row r="42" spans="1:6" s="500" customFormat="1" ht="15" customHeight="1" thickBot="1">
      <c r="A42" s="22" t="s">
        <v>214</v>
      </c>
      <c r="B42" s="886" t="s">
        <v>462</v>
      </c>
      <c r="C42" s="887"/>
      <c r="D42" s="888">
        <v>2032</v>
      </c>
      <c r="E42" s="889">
        <v>2017</v>
      </c>
      <c r="F42" s="896">
        <f t="shared" si="1"/>
        <v>0.9926181102362205</v>
      </c>
    </row>
    <row r="43" spans="1:6" s="500" customFormat="1" ht="6.75" customHeight="1" thickTop="1">
      <c r="A43" s="698"/>
      <c r="B43" s="699"/>
      <c r="C43" s="700"/>
      <c r="D43" s="700"/>
      <c r="E43" s="700"/>
      <c r="F43" s="701"/>
    </row>
    <row r="44" spans="1:6" s="500" customFormat="1" ht="6.75" customHeight="1">
      <c r="A44" s="479"/>
      <c r="B44" s="702"/>
      <c r="C44" s="703"/>
      <c r="D44" s="703"/>
      <c r="E44" s="703"/>
      <c r="F44" s="704"/>
    </row>
    <row r="45" spans="1:6" s="500" customFormat="1" ht="15" customHeight="1">
      <c r="A45" s="479"/>
      <c r="B45" s="702"/>
      <c r="C45" s="703"/>
      <c r="D45" s="703"/>
      <c r="E45" s="703"/>
      <c r="F45" s="704" t="s">
        <v>645</v>
      </c>
    </row>
    <row r="46" spans="1:6" s="500" customFormat="1" ht="15" customHeight="1">
      <c r="A46" s="479"/>
      <c r="B46" s="702"/>
      <c r="C46" s="703"/>
      <c r="D46" s="703"/>
      <c r="E46" s="703"/>
      <c r="F46" s="704" t="str">
        <f>F2</f>
        <v>a /2015. (V.  .) önkormányzati rendelethez</v>
      </c>
    </row>
    <row r="47" spans="1:6" s="500" customFormat="1" ht="15" customHeight="1">
      <c r="A47" s="479"/>
      <c r="B47" s="702"/>
      <c r="C47" s="703"/>
      <c r="D47" s="703"/>
      <c r="E47" s="703"/>
      <c r="F47" s="704"/>
    </row>
    <row r="48" spans="1:6" s="500" customFormat="1" ht="15" customHeight="1" thickBot="1">
      <c r="A48" s="479"/>
      <c r="B48" s="702"/>
      <c r="C48" s="703"/>
      <c r="D48" s="703"/>
      <c r="E48" s="703"/>
      <c r="F48" s="704" t="s">
        <v>227</v>
      </c>
    </row>
    <row r="49" spans="1:6" s="500" customFormat="1" ht="34.5" thickTop="1">
      <c r="A49" s="505" t="s">
        <v>644</v>
      </c>
      <c r="B49" s="676" t="s">
        <v>434</v>
      </c>
      <c r="C49" s="508" t="s">
        <v>147</v>
      </c>
      <c r="D49" s="506" t="s">
        <v>136</v>
      </c>
      <c r="E49" s="32" t="s">
        <v>226</v>
      </c>
      <c r="F49" s="33" t="s">
        <v>229</v>
      </c>
    </row>
    <row r="50" spans="1:6" s="500" customFormat="1" ht="15" customHeight="1" thickBot="1">
      <c r="A50" s="677" t="s">
        <v>910</v>
      </c>
      <c r="B50" s="678" t="s">
        <v>937</v>
      </c>
      <c r="C50" s="513" t="s">
        <v>912</v>
      </c>
      <c r="D50" s="514" t="s">
        <v>913</v>
      </c>
      <c r="E50" s="514" t="s">
        <v>914</v>
      </c>
      <c r="F50" s="679" t="s">
        <v>915</v>
      </c>
    </row>
    <row r="51" spans="1:6" s="500" customFormat="1" ht="15" customHeight="1" thickTop="1">
      <c r="A51" s="684">
        <v>36</v>
      </c>
      <c r="B51" s="558" t="s">
        <v>463</v>
      </c>
      <c r="C51" s="685"/>
      <c r="D51" s="687">
        <v>190</v>
      </c>
      <c r="E51" s="686">
        <v>191</v>
      </c>
      <c r="F51" s="895">
        <f>E51/D51</f>
        <v>1.0052631578947369</v>
      </c>
    </row>
    <row r="52" spans="1:6" s="500" customFormat="1" ht="15" customHeight="1">
      <c r="A52" s="881">
        <v>37</v>
      </c>
      <c r="B52" s="882" t="s">
        <v>464</v>
      </c>
      <c r="C52" s="883"/>
      <c r="D52" s="884">
        <v>142</v>
      </c>
      <c r="E52" s="885">
        <v>141</v>
      </c>
      <c r="F52" s="897">
        <f>E52/D52</f>
        <v>0.9929577464788732</v>
      </c>
    </row>
    <row r="53" spans="1:6" s="500" customFormat="1" ht="15" customHeight="1">
      <c r="A53" s="684">
        <v>38</v>
      </c>
      <c r="B53" s="705" t="s">
        <v>465</v>
      </c>
      <c r="C53" s="706"/>
      <c r="D53" s="707">
        <v>124</v>
      </c>
      <c r="E53" s="708">
        <v>123</v>
      </c>
      <c r="F53" s="895">
        <f>E53/D53</f>
        <v>0.9919354838709677</v>
      </c>
    </row>
    <row r="54" spans="1:7" s="500" customFormat="1" ht="15" customHeight="1">
      <c r="A54" s="881">
        <v>39</v>
      </c>
      <c r="B54" s="558" t="s">
        <v>237</v>
      </c>
      <c r="C54" s="685"/>
      <c r="D54" s="686">
        <v>1150</v>
      </c>
      <c r="E54" s="709">
        <v>1119</v>
      </c>
      <c r="F54" s="895">
        <f aca="true" t="shared" si="2" ref="F54:F61">E54/D54</f>
        <v>0.9730434782608696</v>
      </c>
      <c r="G54" s="575"/>
    </row>
    <row r="55" spans="1:6" s="500" customFormat="1" ht="15" customHeight="1">
      <c r="A55" s="684">
        <v>40</v>
      </c>
      <c r="B55" s="558" t="s">
        <v>466</v>
      </c>
      <c r="C55" s="685"/>
      <c r="D55" s="686">
        <v>61</v>
      </c>
      <c r="E55" s="709">
        <v>61</v>
      </c>
      <c r="F55" s="895">
        <f t="shared" si="2"/>
        <v>1</v>
      </c>
    </row>
    <row r="56" spans="1:6" s="500" customFormat="1" ht="15" customHeight="1">
      <c r="A56" s="881">
        <v>41</v>
      </c>
      <c r="B56" s="558" t="s">
        <v>467</v>
      </c>
      <c r="C56" s="685"/>
      <c r="D56" s="686">
        <v>40</v>
      </c>
      <c r="E56" s="709">
        <v>40</v>
      </c>
      <c r="F56" s="895">
        <f t="shared" si="2"/>
        <v>1</v>
      </c>
    </row>
    <row r="57" spans="1:6" s="500" customFormat="1" ht="15" customHeight="1">
      <c r="A57" s="684">
        <v>42</v>
      </c>
      <c r="B57" s="558" t="s">
        <v>468</v>
      </c>
      <c r="C57" s="685"/>
      <c r="D57" s="686">
        <v>400</v>
      </c>
      <c r="E57" s="709">
        <v>0</v>
      </c>
      <c r="F57" s="895">
        <f t="shared" si="2"/>
        <v>0</v>
      </c>
    </row>
    <row r="58" spans="1:6" s="500" customFormat="1" ht="15" customHeight="1">
      <c r="A58" s="881">
        <v>43</v>
      </c>
      <c r="B58" s="558" t="s">
        <v>469</v>
      </c>
      <c r="C58" s="685"/>
      <c r="D58" s="686">
        <v>128</v>
      </c>
      <c r="E58" s="709">
        <v>100</v>
      </c>
      <c r="F58" s="895">
        <f t="shared" si="2"/>
        <v>0.78125</v>
      </c>
    </row>
    <row r="59" spans="1:6" s="500" customFormat="1" ht="15" customHeight="1">
      <c r="A59" s="684">
        <v>44</v>
      </c>
      <c r="B59" s="558" t="s">
        <v>470</v>
      </c>
      <c r="C59" s="685"/>
      <c r="D59" s="686">
        <v>93</v>
      </c>
      <c r="E59" s="709">
        <v>102</v>
      </c>
      <c r="F59" s="895">
        <f t="shared" si="2"/>
        <v>1.096774193548387</v>
      </c>
    </row>
    <row r="60" spans="1:6" s="500" customFormat="1" ht="15" customHeight="1">
      <c r="A60" s="881">
        <v>45</v>
      </c>
      <c r="B60" s="558" t="s">
        <v>471</v>
      </c>
      <c r="C60" s="685"/>
      <c r="D60" s="686">
        <v>380</v>
      </c>
      <c r="E60" s="709">
        <v>392</v>
      </c>
      <c r="F60" s="895">
        <f t="shared" si="2"/>
        <v>1.0315789473684212</v>
      </c>
    </row>
    <row r="61" spans="1:6" s="500" customFormat="1" ht="15" customHeight="1">
      <c r="A61" s="684">
        <v>46</v>
      </c>
      <c r="B61" s="558" t="s">
        <v>472</v>
      </c>
      <c r="C61" s="685"/>
      <c r="D61" s="686">
        <v>600</v>
      </c>
      <c r="E61" s="709">
        <v>0</v>
      </c>
      <c r="F61" s="895">
        <f t="shared" si="2"/>
        <v>0</v>
      </c>
    </row>
    <row r="62" spans="1:6" s="500" customFormat="1" ht="15" customHeight="1">
      <c r="A62" s="688">
        <v>47</v>
      </c>
      <c r="B62" s="689" t="s">
        <v>243</v>
      </c>
      <c r="C62" s="681">
        <f>SUM(C63)</f>
        <v>14500</v>
      </c>
      <c r="D62" s="682">
        <f>SUM(D63)</f>
        <v>14500</v>
      </c>
      <c r="E62" s="683">
        <f>SUM(E63)</f>
        <v>0</v>
      </c>
      <c r="F62" s="894">
        <f>E62/D62</f>
        <v>0</v>
      </c>
    </row>
    <row r="63" spans="1:6" s="500" customFormat="1" ht="15" customHeight="1">
      <c r="A63" s="710">
        <v>48</v>
      </c>
      <c r="B63" s="711" t="s">
        <v>244</v>
      </c>
      <c r="C63" s="712">
        <v>14500</v>
      </c>
      <c r="D63" s="713">
        <v>14500</v>
      </c>
      <c r="E63" s="714">
        <v>0</v>
      </c>
      <c r="F63" s="895">
        <f>E63/D63</f>
        <v>0</v>
      </c>
    </row>
    <row r="64" spans="1:6" s="500" customFormat="1" ht="15" customHeight="1">
      <c r="A64" s="688">
        <v>49</v>
      </c>
      <c r="B64" s="689" t="s">
        <v>245</v>
      </c>
      <c r="C64" s="690">
        <v>7790</v>
      </c>
      <c r="D64" s="691">
        <v>10821</v>
      </c>
      <c r="E64" s="692">
        <v>9543</v>
      </c>
      <c r="F64" s="894">
        <f>E64/D64</f>
        <v>0.8818963127252565</v>
      </c>
    </row>
    <row r="65" spans="1:6" s="500" customFormat="1" ht="15" customHeight="1" thickBot="1">
      <c r="A65" s="715">
        <v>50</v>
      </c>
      <c r="B65" s="716" t="s">
        <v>473</v>
      </c>
      <c r="C65" s="717">
        <v>35000</v>
      </c>
      <c r="D65" s="718"/>
      <c r="E65" s="719"/>
      <c r="F65" s="898"/>
    </row>
    <row r="66" spans="1:6" s="500" customFormat="1" ht="24" thickBot="1" thickTop="1">
      <c r="A66" s="892">
        <v>51</v>
      </c>
      <c r="B66" s="893" t="s">
        <v>648</v>
      </c>
      <c r="C66" s="720">
        <f>C8+C14+C62+C64+C65</f>
        <v>131562</v>
      </c>
      <c r="D66" s="721">
        <f>D8+D14+D62+D64+D65</f>
        <v>148863</v>
      </c>
      <c r="E66" s="722">
        <f>E8+E14+E62+E64+E65</f>
        <v>87130</v>
      </c>
      <c r="F66" s="899">
        <f>E66/D66</f>
        <v>0.5853032654185392</v>
      </c>
    </row>
    <row r="67" ht="12.75" thickTop="1">
      <c r="E67" s="723"/>
    </row>
  </sheetData>
  <sheetProtection selectLockedCells="1" selectUnlockedCells="1"/>
  <mergeCells count="1">
    <mergeCell ref="A4:F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scale="97" r:id="rId1"/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5.7109375" style="139" customWidth="1"/>
    <col min="2" max="2" width="35.7109375" style="139" customWidth="1"/>
    <col min="3" max="4" width="10.7109375" style="139" customWidth="1"/>
    <col min="5" max="6" width="10.7109375" style="140" customWidth="1"/>
    <col min="7" max="16384" width="9.140625" style="140" customWidth="1"/>
  </cols>
  <sheetData>
    <row r="1" spans="1:6" s="136" customFormat="1" ht="15" customHeight="1">
      <c r="A1" s="144"/>
      <c r="B1" s="144"/>
      <c r="C1" s="144"/>
      <c r="D1" s="144"/>
      <c r="E1" s="144"/>
      <c r="F1" s="130" t="s">
        <v>945</v>
      </c>
    </row>
    <row r="2" spans="1:6" s="136" customFormat="1" ht="15" customHeight="1">
      <c r="A2" s="137"/>
      <c r="B2" s="137"/>
      <c r="C2" s="137"/>
      <c r="D2" s="137"/>
      <c r="E2" s="137"/>
      <c r="F2" s="130" t="str">
        <f>'1.a sz. mellélet'!E2</f>
        <v>a /2015. (V.  .) önkormányzati rendelethez</v>
      </c>
    </row>
    <row r="3" spans="1:6" s="136" customFormat="1" ht="15" customHeight="1">
      <c r="A3" s="137"/>
      <c r="B3" s="137"/>
      <c r="C3" s="137"/>
      <c r="D3" s="137"/>
      <c r="E3" s="137"/>
      <c r="F3" s="130"/>
    </row>
    <row r="4" spans="1:6" s="136" customFormat="1" ht="15" customHeight="1">
      <c r="A4" s="1000" t="s">
        <v>118</v>
      </c>
      <c r="B4" s="1000"/>
      <c r="C4" s="1000"/>
      <c r="D4" s="1000"/>
      <c r="E4" s="1000"/>
      <c r="F4" s="1000"/>
    </row>
    <row r="5" spans="1:4" s="136" customFormat="1" ht="15" customHeight="1">
      <c r="A5" s="138"/>
      <c r="B5" s="138"/>
      <c r="C5" s="138"/>
      <c r="D5" s="138"/>
    </row>
    <row r="6" ht="15" customHeight="1" thickBot="1">
      <c r="F6" s="674" t="s">
        <v>227</v>
      </c>
    </row>
    <row r="7" spans="1:7" ht="27" customHeight="1" thickTop="1">
      <c r="A7" s="31" t="s">
        <v>230</v>
      </c>
      <c r="B7" s="32" t="s">
        <v>201</v>
      </c>
      <c r="C7" s="32" t="s">
        <v>224</v>
      </c>
      <c r="D7" s="32" t="s">
        <v>225</v>
      </c>
      <c r="E7" s="32" t="s">
        <v>226</v>
      </c>
      <c r="F7" s="33" t="s">
        <v>229</v>
      </c>
      <c r="G7" s="142"/>
    </row>
    <row r="8" spans="1:7" ht="15" customHeight="1" thickBot="1">
      <c r="A8" s="48" t="s">
        <v>910</v>
      </c>
      <c r="B8" s="49" t="s">
        <v>911</v>
      </c>
      <c r="C8" s="49" t="s">
        <v>912</v>
      </c>
      <c r="D8" s="49" t="s">
        <v>913</v>
      </c>
      <c r="E8" s="49" t="s">
        <v>914</v>
      </c>
      <c r="F8" s="50" t="s">
        <v>915</v>
      </c>
      <c r="G8" s="142"/>
    </row>
    <row r="9" spans="1:7" ht="15" customHeight="1" thickTop="1">
      <c r="A9" s="29" t="s">
        <v>92</v>
      </c>
      <c r="B9" s="413" t="s">
        <v>547</v>
      </c>
      <c r="C9" s="414">
        <v>9917</v>
      </c>
      <c r="D9" s="414">
        <v>11163</v>
      </c>
      <c r="E9" s="143">
        <v>11162</v>
      </c>
      <c r="F9" s="149">
        <f aca="true" t="shared" si="0" ref="F9:F16">E9/D9</f>
        <v>0.9999104183463227</v>
      </c>
      <c r="G9" s="136"/>
    </row>
    <row r="10" spans="1:7" ht="15" customHeight="1">
      <c r="A10" s="21" t="s">
        <v>93</v>
      </c>
      <c r="B10" s="413" t="s">
        <v>119</v>
      </c>
      <c r="C10" s="414"/>
      <c r="D10" s="414">
        <v>203</v>
      </c>
      <c r="E10" s="143">
        <v>203</v>
      </c>
      <c r="F10" s="149">
        <f t="shared" si="0"/>
        <v>1</v>
      </c>
      <c r="G10" s="136"/>
    </row>
    <row r="11" spans="1:7" ht="15" customHeight="1">
      <c r="A11" s="21" t="s">
        <v>94</v>
      </c>
      <c r="B11" s="413" t="s">
        <v>120</v>
      </c>
      <c r="C11" s="414">
        <v>800</v>
      </c>
      <c r="D11" s="414">
        <v>805</v>
      </c>
      <c r="E11" s="143">
        <v>803</v>
      </c>
      <c r="F11" s="149">
        <f t="shared" si="0"/>
        <v>0.9975155279503105</v>
      </c>
      <c r="G11" s="136"/>
    </row>
    <row r="12" spans="1:7" ht="15" customHeight="1">
      <c r="A12" s="21" t="s">
        <v>95</v>
      </c>
      <c r="B12" s="413" t="s">
        <v>548</v>
      </c>
      <c r="C12" s="414">
        <v>500</v>
      </c>
      <c r="D12" s="414">
        <v>500</v>
      </c>
      <c r="E12" s="143">
        <v>473</v>
      </c>
      <c r="F12" s="149">
        <f t="shared" si="0"/>
        <v>0.946</v>
      </c>
      <c r="G12" s="136"/>
    </row>
    <row r="13" spans="1:7" ht="15" customHeight="1">
      <c r="A13" s="21" t="s">
        <v>96</v>
      </c>
      <c r="B13" s="413" t="s">
        <v>549</v>
      </c>
      <c r="C13" s="414">
        <v>100</v>
      </c>
      <c r="D13" s="414">
        <v>100</v>
      </c>
      <c r="E13" s="143">
        <v>0</v>
      </c>
      <c r="F13" s="149">
        <f t="shared" si="0"/>
        <v>0</v>
      </c>
      <c r="G13" s="136"/>
    </row>
    <row r="14" spans="1:7" ht="15" customHeight="1">
      <c r="A14" s="21" t="s">
        <v>97</v>
      </c>
      <c r="B14" s="413" t="s">
        <v>550</v>
      </c>
      <c r="C14" s="414">
        <v>222</v>
      </c>
      <c r="D14" s="414">
        <v>222</v>
      </c>
      <c r="E14" s="143">
        <v>222</v>
      </c>
      <c r="F14" s="149">
        <f t="shared" si="0"/>
        <v>1</v>
      </c>
      <c r="G14" s="136"/>
    </row>
    <row r="15" spans="1:7" ht="15" customHeight="1">
      <c r="A15" s="21" t="s">
        <v>98</v>
      </c>
      <c r="B15" s="415" t="s">
        <v>121</v>
      </c>
      <c r="C15" s="416">
        <v>590</v>
      </c>
      <c r="D15" s="417">
        <v>575</v>
      </c>
      <c r="E15" s="418">
        <v>570</v>
      </c>
      <c r="F15" s="419">
        <f t="shared" si="0"/>
        <v>0.991304347826087</v>
      </c>
      <c r="G15" s="136"/>
    </row>
    <row r="16" spans="1:7" ht="24">
      <c r="A16" s="355" t="s">
        <v>99</v>
      </c>
      <c r="B16" s="420" t="s">
        <v>946</v>
      </c>
      <c r="C16" s="421">
        <f>SUM(C9:C15)</f>
        <v>12129</v>
      </c>
      <c r="D16" s="361">
        <f>SUM(D9:D15)</f>
        <v>13568</v>
      </c>
      <c r="E16" s="422">
        <f>SUM(E9:E15)</f>
        <v>13433</v>
      </c>
      <c r="F16" s="423">
        <f t="shared" si="0"/>
        <v>0.9900501179245284</v>
      </c>
      <c r="G16" s="136"/>
    </row>
    <row r="17" spans="1:7" ht="7.5" customHeight="1">
      <c r="A17" s="424"/>
      <c r="B17" s="425"/>
      <c r="C17" s="422"/>
      <c r="D17" s="422"/>
      <c r="E17" s="422"/>
      <c r="F17" s="426"/>
      <c r="G17" s="136"/>
    </row>
    <row r="18" spans="1:7" ht="36">
      <c r="A18" s="355" t="s">
        <v>100</v>
      </c>
      <c r="B18" s="427" t="s">
        <v>122</v>
      </c>
      <c r="C18" s="428">
        <v>0</v>
      </c>
      <c r="D18" s="429">
        <v>300</v>
      </c>
      <c r="E18" s="430">
        <v>300</v>
      </c>
      <c r="F18" s="431">
        <f>E18/D18</f>
        <v>1</v>
      </c>
      <c r="G18" s="136"/>
    </row>
    <row r="19" spans="1:7" ht="9" customHeight="1">
      <c r="A19" s="424"/>
      <c r="B19" s="432"/>
      <c r="C19" s="433"/>
      <c r="D19" s="433"/>
      <c r="E19" s="433"/>
      <c r="F19" s="431"/>
      <c r="G19" s="136"/>
    </row>
    <row r="20" spans="1:7" ht="15" customHeight="1">
      <c r="A20" s="29" t="s">
        <v>101</v>
      </c>
      <c r="B20" s="434" t="s">
        <v>123</v>
      </c>
      <c r="C20" s="414">
        <v>80</v>
      </c>
      <c r="D20" s="414">
        <v>80</v>
      </c>
      <c r="E20" s="143">
        <v>80</v>
      </c>
      <c r="F20" s="149">
        <f aca="true" t="shared" si="1" ref="F20:F26">E20/D20</f>
        <v>1</v>
      </c>
      <c r="G20" s="136"/>
    </row>
    <row r="21" spans="1:7" ht="15" customHeight="1">
      <c r="A21" s="114" t="s">
        <v>203</v>
      </c>
      <c r="B21" s="413" t="s">
        <v>552</v>
      </c>
      <c r="C21" s="414">
        <v>9500</v>
      </c>
      <c r="D21" s="414">
        <v>6070</v>
      </c>
      <c r="E21" s="143">
        <v>3200</v>
      </c>
      <c r="F21" s="149">
        <f t="shared" si="1"/>
        <v>0.5271828665568369</v>
      </c>
      <c r="G21" s="136"/>
    </row>
    <row r="22" spans="1:7" ht="15" customHeight="1">
      <c r="A22" s="21" t="s">
        <v>102</v>
      </c>
      <c r="B22" s="413" t="s">
        <v>553</v>
      </c>
      <c r="C22" s="414">
        <v>100</v>
      </c>
      <c r="D22" s="414">
        <v>200</v>
      </c>
      <c r="E22" s="143">
        <v>200</v>
      </c>
      <c r="F22" s="149">
        <f t="shared" si="1"/>
        <v>1</v>
      </c>
      <c r="G22" s="136"/>
    </row>
    <row r="23" spans="1:7" ht="15" customHeight="1">
      <c r="A23" s="114" t="s">
        <v>204</v>
      </c>
      <c r="B23" s="413" t="s">
        <v>124</v>
      </c>
      <c r="C23" s="414">
        <v>4010</v>
      </c>
      <c r="D23" s="414">
        <v>4255</v>
      </c>
      <c r="E23" s="143">
        <v>2511</v>
      </c>
      <c r="F23" s="149">
        <f t="shared" si="1"/>
        <v>0.590129259694477</v>
      </c>
      <c r="G23" s="136"/>
    </row>
    <row r="24" spans="1:7" ht="15" customHeight="1">
      <c r="A24" s="21" t="s">
        <v>205</v>
      </c>
      <c r="B24" s="413" t="s">
        <v>554</v>
      </c>
      <c r="C24" s="414">
        <v>300</v>
      </c>
      <c r="D24" s="414">
        <v>300</v>
      </c>
      <c r="E24" s="143">
        <v>300</v>
      </c>
      <c r="F24" s="149">
        <f t="shared" si="1"/>
        <v>1</v>
      </c>
      <c r="G24" s="136"/>
    </row>
    <row r="25" spans="1:6" ht="15" customHeight="1">
      <c r="A25" s="114" t="s">
        <v>206</v>
      </c>
      <c r="B25" s="413" t="s">
        <v>555</v>
      </c>
      <c r="C25" s="414">
        <v>100</v>
      </c>
      <c r="D25" s="414">
        <v>100</v>
      </c>
      <c r="E25" s="143">
        <v>0</v>
      </c>
      <c r="F25" s="149">
        <f t="shared" si="1"/>
        <v>0</v>
      </c>
    </row>
    <row r="26" spans="1:6" ht="15" customHeight="1">
      <c r="A26" s="21" t="s">
        <v>103</v>
      </c>
      <c r="B26" s="435" t="s">
        <v>125</v>
      </c>
      <c r="C26" s="436">
        <v>100</v>
      </c>
      <c r="D26" s="436">
        <v>100</v>
      </c>
      <c r="E26" s="143">
        <v>0</v>
      </c>
      <c r="F26" s="149">
        <f t="shared" si="1"/>
        <v>0</v>
      </c>
    </row>
    <row r="27" spans="1:6" ht="15" customHeight="1">
      <c r="A27" s="114" t="s">
        <v>207</v>
      </c>
      <c r="B27" s="437" t="s">
        <v>126</v>
      </c>
      <c r="C27" s="438"/>
      <c r="D27" s="438"/>
      <c r="E27" s="143">
        <v>14</v>
      </c>
      <c r="F27" s="149"/>
    </row>
    <row r="28" spans="1:6" ht="15" customHeight="1">
      <c r="A28" s="21" t="s">
        <v>208</v>
      </c>
      <c r="B28" s="437" t="s">
        <v>127</v>
      </c>
      <c r="C28" s="438"/>
      <c r="D28" s="438"/>
      <c r="E28" s="143">
        <v>15</v>
      </c>
      <c r="F28" s="149"/>
    </row>
    <row r="29" spans="1:6" ht="22.5">
      <c r="A29" s="114" t="s">
        <v>91</v>
      </c>
      <c r="B29" s="413" t="s">
        <v>128</v>
      </c>
      <c r="C29" s="436"/>
      <c r="D29" s="436">
        <v>100</v>
      </c>
      <c r="E29" s="143">
        <v>100</v>
      </c>
      <c r="F29" s="149">
        <f>E29/D29</f>
        <v>1</v>
      </c>
    </row>
    <row r="30" spans="1:6" ht="15" customHeight="1">
      <c r="A30" s="21" t="s">
        <v>209</v>
      </c>
      <c r="B30" s="435" t="s">
        <v>129</v>
      </c>
      <c r="C30" s="439">
        <v>100</v>
      </c>
      <c r="D30" s="440">
        <v>100</v>
      </c>
      <c r="E30" s="441">
        <v>65</v>
      </c>
      <c r="F30" s="442">
        <f>E30/D30</f>
        <v>0.65</v>
      </c>
    </row>
    <row r="31" spans="1:6" ht="36">
      <c r="A31" s="443" t="s">
        <v>104</v>
      </c>
      <c r="B31" s="444" t="s">
        <v>947</v>
      </c>
      <c r="C31" s="445">
        <f>SUM(C20:C30)</f>
        <v>14290</v>
      </c>
      <c r="D31" s="446">
        <f>SUM(D20:D30)</f>
        <v>11305</v>
      </c>
      <c r="E31" s="445">
        <f>SUM(E20:E30)</f>
        <v>6485</v>
      </c>
      <c r="F31" s="447">
        <f>E31/D31</f>
        <v>0.5736399823087129</v>
      </c>
    </row>
    <row r="32" spans="1:6" ht="9" customHeight="1">
      <c r="A32" s="424"/>
      <c r="B32" s="448"/>
      <c r="C32" s="449"/>
      <c r="D32" s="450"/>
      <c r="E32" s="449"/>
      <c r="F32" s="447"/>
    </row>
    <row r="33" spans="1:6" ht="15" customHeight="1">
      <c r="A33" s="29" t="s">
        <v>105</v>
      </c>
      <c r="B33" s="413" t="s">
        <v>556</v>
      </c>
      <c r="C33" s="414">
        <v>1860</v>
      </c>
      <c r="D33" s="414">
        <v>1971</v>
      </c>
      <c r="E33" s="153">
        <v>1820</v>
      </c>
      <c r="F33" s="152">
        <f>E33/D33</f>
        <v>0.9233891425672247</v>
      </c>
    </row>
    <row r="34" spans="1:6" ht="15" customHeight="1">
      <c r="A34" s="114" t="s">
        <v>106</v>
      </c>
      <c r="B34" s="435" t="s">
        <v>557</v>
      </c>
      <c r="C34" s="436"/>
      <c r="D34" s="439">
        <v>10277</v>
      </c>
      <c r="E34" s="451">
        <v>10276</v>
      </c>
      <c r="F34" s="452">
        <f>E34/D34</f>
        <v>0.9999026953391067</v>
      </c>
    </row>
    <row r="35" spans="1:6" ht="36" thickBot="1">
      <c r="A35" s="453" t="s">
        <v>107</v>
      </c>
      <c r="B35" s="454" t="s">
        <v>948</v>
      </c>
      <c r="C35" s="455">
        <f>SUM(C33)</f>
        <v>1860</v>
      </c>
      <c r="D35" s="456">
        <f>SUM(D33:D34)</f>
        <v>12248</v>
      </c>
      <c r="E35" s="455">
        <f>SUM(E33:E34)</f>
        <v>12096</v>
      </c>
      <c r="F35" s="457">
        <f>E35/D35</f>
        <v>0.9875898105813194</v>
      </c>
    </row>
    <row r="36" ht="12.75" thickTop="1"/>
  </sheetData>
  <sheetProtection selectLockedCells="1" selectUnlockedCells="1"/>
  <mergeCells count="1"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5.7109375" style="139" customWidth="1"/>
    <col min="2" max="2" width="36.7109375" style="139" customWidth="1"/>
    <col min="3" max="4" width="10.7109375" style="139" customWidth="1"/>
    <col min="5" max="6" width="10.7109375" style="140" customWidth="1"/>
    <col min="7" max="16384" width="9.140625" style="140" customWidth="1"/>
  </cols>
  <sheetData>
    <row r="1" spans="1:6" s="136" customFormat="1" ht="15" customHeight="1">
      <c r="A1" s="144"/>
      <c r="B1" s="144"/>
      <c r="C1" s="144"/>
      <c r="D1" s="144"/>
      <c r="E1" s="144"/>
      <c r="F1" s="130" t="s">
        <v>950</v>
      </c>
    </row>
    <row r="2" spans="1:6" s="136" customFormat="1" ht="15" customHeight="1">
      <c r="A2" s="137"/>
      <c r="B2" s="137"/>
      <c r="C2" s="137"/>
      <c r="D2" s="137"/>
      <c r="E2" s="137"/>
      <c r="F2" s="130" t="str">
        <f>'1.a sz. mellélet'!E2</f>
        <v>a /2015. (V.  .) önkormányzati rendelethez</v>
      </c>
    </row>
    <row r="3" spans="1:6" s="136" customFormat="1" ht="15" customHeight="1">
      <c r="A3" s="137"/>
      <c r="B3" s="137"/>
      <c r="C3" s="137"/>
      <c r="D3" s="137"/>
      <c r="E3" s="137"/>
      <c r="F3" s="130"/>
    </row>
    <row r="4" spans="1:6" s="136" customFormat="1" ht="15" customHeight="1">
      <c r="A4" s="1000" t="s">
        <v>130</v>
      </c>
      <c r="B4" s="1000"/>
      <c r="C4" s="1000"/>
      <c r="D4" s="1000"/>
      <c r="E4" s="1000"/>
      <c r="F4" s="1000"/>
    </row>
    <row r="5" spans="1:4" s="136" customFormat="1" ht="15" customHeight="1">
      <c r="A5" s="138"/>
      <c r="B5" s="138"/>
      <c r="C5" s="138"/>
      <c r="D5" s="138"/>
    </row>
    <row r="6" ht="15" customHeight="1" thickBot="1">
      <c r="F6" s="141" t="s">
        <v>227</v>
      </c>
    </row>
    <row r="7" spans="1:7" ht="27" customHeight="1" thickTop="1">
      <c r="A7" s="31" t="s">
        <v>230</v>
      </c>
      <c r="B7" s="32" t="s">
        <v>201</v>
      </c>
      <c r="C7" s="32" t="s">
        <v>224</v>
      </c>
      <c r="D7" s="32" t="s">
        <v>225</v>
      </c>
      <c r="E7" s="32" t="s">
        <v>226</v>
      </c>
      <c r="F7" s="33" t="s">
        <v>229</v>
      </c>
      <c r="G7" s="142"/>
    </row>
    <row r="8" spans="1:7" ht="15" customHeight="1" thickBot="1">
      <c r="A8" s="48" t="s">
        <v>910</v>
      </c>
      <c r="B8" s="49" t="s">
        <v>937</v>
      </c>
      <c r="C8" s="49" t="s">
        <v>912</v>
      </c>
      <c r="D8" s="49" t="s">
        <v>913</v>
      </c>
      <c r="E8" s="49" t="s">
        <v>914</v>
      </c>
      <c r="F8" s="50" t="s">
        <v>915</v>
      </c>
      <c r="G8" s="142"/>
    </row>
    <row r="9" spans="1:7" ht="15" customHeight="1" thickTop="1">
      <c r="A9" s="29" t="s">
        <v>92</v>
      </c>
      <c r="B9" s="413" t="s">
        <v>552</v>
      </c>
      <c r="C9" s="414">
        <v>0</v>
      </c>
      <c r="D9" s="414">
        <v>6661</v>
      </c>
      <c r="E9" s="143">
        <v>6661</v>
      </c>
      <c r="F9" s="149">
        <f>E9/D9</f>
        <v>1</v>
      </c>
      <c r="G9" s="136"/>
    </row>
    <row r="10" spans="1:7" ht="36">
      <c r="A10" s="458" t="s">
        <v>93</v>
      </c>
      <c r="B10" s="39" t="s">
        <v>951</v>
      </c>
      <c r="C10" s="421">
        <f>SUM(C9:C9)</f>
        <v>0</v>
      </c>
      <c r="D10" s="361">
        <f>SUM(D9:D9)</f>
        <v>6661</v>
      </c>
      <c r="E10" s="422">
        <f>SUM(E9:E9)</f>
        <v>6661</v>
      </c>
      <c r="F10" s="423">
        <f>E10/D10</f>
        <v>1</v>
      </c>
      <c r="G10" s="136"/>
    </row>
    <row r="11" spans="1:7" ht="7.5" customHeight="1">
      <c r="A11" s="424"/>
      <c r="B11" s="425"/>
      <c r="C11" s="422"/>
      <c r="D11" s="422"/>
      <c r="E11" s="422"/>
      <c r="F11" s="426"/>
      <c r="G11" s="136"/>
    </row>
    <row r="12" spans="1:6" ht="15" customHeight="1">
      <c r="A12" s="21" t="s">
        <v>94</v>
      </c>
      <c r="B12" s="413" t="s">
        <v>552</v>
      </c>
      <c r="C12" s="436">
        <v>6500</v>
      </c>
      <c r="D12" s="436">
        <v>2815</v>
      </c>
      <c r="E12" s="143">
        <v>1537</v>
      </c>
      <c r="F12" s="149">
        <f>E12/D12</f>
        <v>0.5460035523978686</v>
      </c>
    </row>
    <row r="13" spans="1:6" ht="15" customHeight="1">
      <c r="A13" s="21" t="s">
        <v>95</v>
      </c>
      <c r="B13" s="413" t="s">
        <v>124</v>
      </c>
      <c r="C13" s="439">
        <v>1290</v>
      </c>
      <c r="D13" s="440">
        <v>1345</v>
      </c>
      <c r="E13" s="441">
        <v>1345</v>
      </c>
      <c r="F13" s="442">
        <f>E13/D13</f>
        <v>1</v>
      </c>
    </row>
    <row r="14" spans="1:6" ht="24" thickBot="1">
      <c r="A14" s="453" t="s">
        <v>96</v>
      </c>
      <c r="B14" s="459" t="s">
        <v>952</v>
      </c>
      <c r="C14" s="455">
        <f>SUM(C12:C13)</f>
        <v>7790</v>
      </c>
      <c r="D14" s="460">
        <f>SUM(D12:D13)</f>
        <v>4160</v>
      </c>
      <c r="E14" s="455">
        <f>SUM(E12:E13)</f>
        <v>2882</v>
      </c>
      <c r="F14" s="457">
        <f>E14/D14</f>
        <v>0.6927884615384615</v>
      </c>
    </row>
    <row r="15" ht="12.75" thickTop="1"/>
  </sheetData>
  <sheetProtection selectLockedCells="1" selectUnlockedCells="1"/>
  <mergeCells count="1"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60.7109375" style="9" customWidth="1"/>
    <col min="3" max="3" width="15.7109375" style="9" customWidth="1"/>
    <col min="5" max="6" width="10.00390625" style="0" bestFit="1" customWidth="1"/>
  </cols>
  <sheetData>
    <row r="1" spans="1:3" s="1" customFormat="1" ht="15" customHeight="1">
      <c r="A1" s="4"/>
      <c r="B1" s="4"/>
      <c r="C1" s="5" t="s">
        <v>961</v>
      </c>
    </row>
    <row r="2" spans="1:3" s="1" customFormat="1" ht="15" customHeight="1">
      <c r="A2" s="4"/>
      <c r="B2" s="4"/>
      <c r="C2" s="5" t="str">
        <f>'1.d sz. melléklet'!F2</f>
        <v>a /2015. (V.  .) önkormányzati rendelethez</v>
      </c>
    </row>
    <row r="3" spans="1:3" s="1" customFormat="1" ht="15" customHeight="1">
      <c r="A3" s="8"/>
      <c r="B3" s="8"/>
      <c r="C3" s="8"/>
    </row>
    <row r="4" spans="1:3" s="1" customFormat="1" ht="15" customHeight="1">
      <c r="A4" s="978" t="s">
        <v>432</v>
      </c>
      <c r="B4" s="978"/>
      <c r="C4" s="978"/>
    </row>
    <row r="5" spans="1:3" s="1" customFormat="1" ht="15" customHeight="1" thickBot="1">
      <c r="A5" s="10"/>
      <c r="B5" s="10"/>
      <c r="C5" s="5" t="s">
        <v>227</v>
      </c>
    </row>
    <row r="6" spans="1:3" s="1" customFormat="1" ht="23.25" thickTop="1">
      <c r="A6" s="31" t="s">
        <v>230</v>
      </c>
      <c r="B6" s="32" t="s">
        <v>201</v>
      </c>
      <c r="C6" s="33" t="s">
        <v>66</v>
      </c>
    </row>
    <row r="7" spans="1:3" s="1" customFormat="1" ht="15" customHeight="1" thickBot="1">
      <c r="A7" s="48" t="s">
        <v>910</v>
      </c>
      <c r="B7" s="49" t="s">
        <v>937</v>
      </c>
      <c r="C7" s="50" t="s">
        <v>912</v>
      </c>
    </row>
    <row r="8" spans="1:3" s="1" customFormat="1" ht="15" customHeight="1" thickTop="1">
      <c r="A8" s="1004" t="s">
        <v>67</v>
      </c>
      <c r="B8" s="1005"/>
      <c r="C8" s="1006"/>
    </row>
    <row r="9" spans="1:3" s="1" customFormat="1" ht="22.5">
      <c r="A9" s="22" t="s">
        <v>92</v>
      </c>
      <c r="B9" s="23" t="s">
        <v>68</v>
      </c>
      <c r="C9" s="52">
        <v>181125</v>
      </c>
    </row>
    <row r="10" spans="1:3" s="1" customFormat="1" ht="15" customHeight="1">
      <c r="A10" s="22" t="s">
        <v>93</v>
      </c>
      <c r="B10" s="23" t="s">
        <v>69</v>
      </c>
      <c r="C10" s="52">
        <v>0</v>
      </c>
    </row>
    <row r="11" spans="1:3" s="1" customFormat="1" ht="15" customHeight="1">
      <c r="A11" s="22" t="s">
        <v>94</v>
      </c>
      <c r="B11" s="23" t="s">
        <v>70</v>
      </c>
      <c r="C11" s="52">
        <v>46</v>
      </c>
    </row>
    <row r="12" spans="1:3" s="1" customFormat="1" ht="15" customHeight="1">
      <c r="A12" s="22" t="s">
        <v>95</v>
      </c>
      <c r="B12" s="23" t="s">
        <v>71</v>
      </c>
      <c r="C12" s="52">
        <v>0</v>
      </c>
    </row>
    <row r="13" spans="1:3" s="1" customFormat="1" ht="15" customHeight="1">
      <c r="A13" s="34" t="s">
        <v>96</v>
      </c>
      <c r="B13" s="35" t="s">
        <v>72</v>
      </c>
      <c r="C13" s="87">
        <f>SUM(C9:C12)</f>
        <v>181171</v>
      </c>
    </row>
    <row r="14" spans="1:3" s="1" customFormat="1" ht="15" customHeight="1">
      <c r="A14" s="34" t="s">
        <v>97</v>
      </c>
      <c r="B14" s="35" t="s">
        <v>957</v>
      </c>
      <c r="C14" s="87">
        <f>'5.sz. melléklet'!E70+'5.sz. melléklet'!E73</f>
        <v>254855</v>
      </c>
    </row>
    <row r="15" spans="1:3" s="1" customFormat="1" ht="15" customHeight="1">
      <c r="A15" s="34" t="s">
        <v>98</v>
      </c>
      <c r="B15" s="35" t="s">
        <v>958</v>
      </c>
      <c r="C15" s="87">
        <v>-258944</v>
      </c>
    </row>
    <row r="16" spans="1:3" s="226" customFormat="1" ht="15" customHeight="1">
      <c r="A16" s="22" t="s">
        <v>99</v>
      </c>
      <c r="B16" s="23" t="s">
        <v>953</v>
      </c>
      <c r="C16" s="52">
        <v>209</v>
      </c>
    </row>
    <row r="17" spans="1:3" s="226" customFormat="1" ht="15" customHeight="1">
      <c r="A17" s="22" t="s">
        <v>100</v>
      </c>
      <c r="B17" s="23" t="s">
        <v>954</v>
      </c>
      <c r="C17" s="52">
        <v>-2258</v>
      </c>
    </row>
    <row r="18" spans="1:3" s="226" customFormat="1" ht="15" customHeight="1">
      <c r="A18" s="22" t="s">
        <v>101</v>
      </c>
      <c r="B18" s="23" t="s">
        <v>955</v>
      </c>
      <c r="C18" s="52">
        <v>258</v>
      </c>
    </row>
    <row r="19" spans="1:3" s="226" customFormat="1" ht="15" customHeight="1">
      <c r="A19" s="22" t="s">
        <v>203</v>
      </c>
      <c r="B19" s="23" t="s">
        <v>956</v>
      </c>
      <c r="C19" s="52">
        <v>36</v>
      </c>
    </row>
    <row r="20" spans="1:5" s="1" customFormat="1" ht="15" customHeight="1">
      <c r="A20" s="34" t="s">
        <v>102</v>
      </c>
      <c r="B20" s="35" t="s">
        <v>960</v>
      </c>
      <c r="C20" s="87">
        <f>SUM(C16:C19)</f>
        <v>-1755</v>
      </c>
      <c r="E20" s="51"/>
    </row>
    <row r="21" spans="1:3" s="1" customFormat="1" ht="15" customHeight="1">
      <c r="A21" s="1007" t="s">
        <v>73</v>
      </c>
      <c r="B21" s="1008"/>
      <c r="C21" s="1009"/>
    </row>
    <row r="22" spans="1:3" s="1" customFormat="1" ht="22.5">
      <c r="A22" s="22">
        <v>13</v>
      </c>
      <c r="B22" s="23" t="s">
        <v>68</v>
      </c>
      <c r="C22" s="52">
        <v>175314</v>
      </c>
    </row>
    <row r="23" spans="1:3" s="1" customFormat="1" ht="15" customHeight="1">
      <c r="A23" s="22">
        <v>14</v>
      </c>
      <c r="B23" s="23" t="s">
        <v>69</v>
      </c>
      <c r="C23" s="52">
        <v>0</v>
      </c>
    </row>
    <row r="24" spans="1:3" s="1" customFormat="1" ht="15" customHeight="1">
      <c r="A24" s="22">
        <v>15</v>
      </c>
      <c r="B24" s="23" t="s">
        <v>70</v>
      </c>
      <c r="C24" s="52">
        <v>13</v>
      </c>
    </row>
    <row r="25" spans="1:3" s="1" customFormat="1" ht="15" customHeight="1">
      <c r="A25" s="22">
        <v>16</v>
      </c>
      <c r="B25" s="23" t="s">
        <v>71</v>
      </c>
      <c r="C25" s="52">
        <v>0</v>
      </c>
    </row>
    <row r="26" spans="1:3" s="1" customFormat="1" ht="15" customHeight="1" thickBot="1">
      <c r="A26" s="88">
        <v>17</v>
      </c>
      <c r="B26" s="89" t="s">
        <v>959</v>
      </c>
      <c r="C26" s="90">
        <f>SUM(C22:C25)</f>
        <v>175327</v>
      </c>
    </row>
    <row r="27" spans="1:3" s="1" customFormat="1" ht="15" customHeight="1" thickTop="1">
      <c r="A27" s="8"/>
      <c r="B27" s="8"/>
      <c r="C27" s="8"/>
    </row>
  </sheetData>
  <sheetProtection/>
  <mergeCells count="3">
    <mergeCell ref="A4:C4"/>
    <mergeCell ref="A8:C8"/>
    <mergeCell ref="A21:C21"/>
  </mergeCell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4.7109375" style="9" customWidth="1"/>
    <col min="2" max="2" width="32.7109375" style="9" customWidth="1"/>
    <col min="3" max="7" width="10.7109375" style="9" customWidth="1"/>
  </cols>
  <sheetData>
    <row r="1" spans="1:12" s="1" customFormat="1" ht="15" customHeight="1">
      <c r="A1" s="4"/>
      <c r="B1" s="4"/>
      <c r="C1" s="4"/>
      <c r="D1" s="4"/>
      <c r="E1" s="4"/>
      <c r="F1" s="4"/>
      <c r="G1" s="5" t="s">
        <v>962</v>
      </c>
      <c r="H1" s="8"/>
      <c r="I1" s="8"/>
      <c r="J1" s="8"/>
      <c r="K1" s="8"/>
      <c r="L1" s="8"/>
    </row>
    <row r="2" spans="1:12" s="1" customFormat="1" ht="15" customHeight="1">
      <c r="A2" s="4"/>
      <c r="B2" s="4"/>
      <c r="C2" s="4"/>
      <c r="D2" s="4"/>
      <c r="E2" s="4"/>
      <c r="F2" s="4"/>
      <c r="G2" s="5" t="str">
        <f>'1.d sz. melléklet'!F2</f>
        <v>a /2015. (V.  .) önkormányzati rendelethez</v>
      </c>
      <c r="H2" s="8"/>
      <c r="I2" s="8"/>
      <c r="J2" s="8"/>
      <c r="K2" s="8"/>
      <c r="L2" s="8"/>
    </row>
    <row r="3" spans="1:12" s="1" customFormat="1" ht="1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s="1" customFormat="1" ht="15" customHeight="1">
      <c r="A4" s="978" t="s">
        <v>281</v>
      </c>
      <c r="B4" s="978"/>
      <c r="C4" s="978"/>
      <c r="D4" s="978"/>
      <c r="E4" s="978"/>
      <c r="F4" s="978"/>
      <c r="G4" s="978"/>
      <c r="H4" s="8"/>
      <c r="I4" s="8"/>
      <c r="J4" s="8"/>
      <c r="K4" s="8"/>
      <c r="L4" s="8"/>
    </row>
    <row r="5" spans="1:12" s="1" customFormat="1" ht="15" customHeight="1" thickBot="1">
      <c r="A5" s="10"/>
      <c r="B5" s="10"/>
      <c r="C5" s="10"/>
      <c r="D5" s="10"/>
      <c r="E5" s="10"/>
      <c r="F5" s="10"/>
      <c r="G5" s="5" t="s">
        <v>227</v>
      </c>
      <c r="H5" s="8"/>
      <c r="I5" s="8"/>
      <c r="J5" s="8"/>
      <c r="K5" s="8"/>
      <c r="L5" s="8"/>
    </row>
    <row r="6" spans="1:7" s="1" customFormat="1" ht="57.75" thickTop="1">
      <c r="A6" s="31" t="s">
        <v>230</v>
      </c>
      <c r="B6" s="32" t="s">
        <v>201</v>
      </c>
      <c r="C6" s="32" t="s">
        <v>82</v>
      </c>
      <c r="D6" s="32" t="s">
        <v>83</v>
      </c>
      <c r="E6" s="32" t="s">
        <v>256</v>
      </c>
      <c r="F6" s="32" t="s">
        <v>257</v>
      </c>
      <c r="G6" s="33" t="s">
        <v>963</v>
      </c>
    </row>
    <row r="7" spans="1:7" s="1" customFormat="1" ht="15" customHeight="1" thickBot="1">
      <c r="A7" s="48" t="s">
        <v>910</v>
      </c>
      <c r="B7" s="49" t="s">
        <v>911</v>
      </c>
      <c r="C7" s="49" t="s">
        <v>912</v>
      </c>
      <c r="D7" s="49" t="s">
        <v>913</v>
      </c>
      <c r="E7" s="49" t="s">
        <v>914</v>
      </c>
      <c r="F7" s="49" t="s">
        <v>915</v>
      </c>
      <c r="G7" s="50" t="s">
        <v>916</v>
      </c>
    </row>
    <row r="8" spans="1:7" s="1" customFormat="1" ht="23.25" thickTop="1">
      <c r="A8" s="91" t="s">
        <v>92</v>
      </c>
      <c r="B8" s="92" t="s">
        <v>258</v>
      </c>
      <c r="C8" s="93">
        <v>5896</v>
      </c>
      <c r="D8" s="93">
        <v>1769870</v>
      </c>
      <c r="E8" s="93">
        <v>62419</v>
      </c>
      <c r="F8" s="93">
        <v>2256</v>
      </c>
      <c r="G8" s="94">
        <v>1840441</v>
      </c>
    </row>
    <row r="9" spans="1:7" s="1" customFormat="1" ht="22.5">
      <c r="A9" s="22" t="s">
        <v>93</v>
      </c>
      <c r="B9" s="23" t="s">
        <v>259</v>
      </c>
      <c r="C9" s="24">
        <v>350</v>
      </c>
      <c r="D9" s="24">
        <v>0</v>
      </c>
      <c r="E9" s="24">
        <v>0</v>
      </c>
      <c r="F9" s="24">
        <v>655</v>
      </c>
      <c r="G9" s="52">
        <v>1005</v>
      </c>
    </row>
    <row r="10" spans="1:7" s="1" customFormat="1" ht="15" customHeight="1">
      <c r="A10" s="22" t="s">
        <v>94</v>
      </c>
      <c r="B10" s="23" t="s">
        <v>260</v>
      </c>
      <c r="C10" s="24">
        <v>0</v>
      </c>
      <c r="D10" s="24">
        <v>0</v>
      </c>
      <c r="E10" s="24">
        <v>0</v>
      </c>
      <c r="F10" s="24">
        <v>0</v>
      </c>
      <c r="G10" s="52">
        <v>0</v>
      </c>
    </row>
    <row r="11" spans="1:7" s="1" customFormat="1" ht="15" customHeight="1">
      <c r="A11" s="22" t="s">
        <v>95</v>
      </c>
      <c r="B11" s="23" t="s">
        <v>261</v>
      </c>
      <c r="C11" s="24">
        <v>0</v>
      </c>
      <c r="D11" s="24">
        <v>45305</v>
      </c>
      <c r="E11" s="24">
        <v>20504</v>
      </c>
      <c r="F11" s="24">
        <v>0</v>
      </c>
      <c r="G11" s="52">
        <v>65809</v>
      </c>
    </row>
    <row r="12" spans="1:7" s="1" customFormat="1" ht="15" customHeight="1">
      <c r="A12" s="22" t="s">
        <v>96</v>
      </c>
      <c r="B12" s="23" t="s">
        <v>262</v>
      </c>
      <c r="C12" s="24">
        <v>0</v>
      </c>
      <c r="D12" s="24">
        <v>1711</v>
      </c>
      <c r="E12" s="24">
        <v>0</v>
      </c>
      <c r="F12" s="24">
        <v>0</v>
      </c>
      <c r="G12" s="52">
        <v>1711</v>
      </c>
    </row>
    <row r="13" spans="1:7" s="1" customFormat="1" ht="34.5">
      <c r="A13" s="22" t="s">
        <v>97</v>
      </c>
      <c r="B13" s="23" t="s">
        <v>263</v>
      </c>
      <c r="C13" s="24">
        <v>0</v>
      </c>
      <c r="D13" s="24">
        <v>0</v>
      </c>
      <c r="E13" s="24">
        <v>0</v>
      </c>
      <c r="F13" s="24">
        <v>0</v>
      </c>
      <c r="G13" s="52">
        <v>0</v>
      </c>
    </row>
    <row r="14" spans="1:7" s="1" customFormat="1" ht="15" customHeight="1">
      <c r="A14" s="22" t="s">
        <v>98</v>
      </c>
      <c r="B14" s="23" t="s">
        <v>264</v>
      </c>
      <c r="C14" s="24">
        <v>0</v>
      </c>
      <c r="D14" s="24">
        <v>137598</v>
      </c>
      <c r="E14" s="24">
        <v>11623</v>
      </c>
      <c r="F14" s="24">
        <v>0</v>
      </c>
      <c r="G14" s="52">
        <v>149221</v>
      </c>
    </row>
    <row r="15" spans="1:7" s="1" customFormat="1" ht="15" customHeight="1">
      <c r="A15" s="34" t="s">
        <v>99</v>
      </c>
      <c r="B15" s="35" t="s">
        <v>265</v>
      </c>
      <c r="C15" s="36">
        <v>350</v>
      </c>
      <c r="D15" s="36">
        <v>184614</v>
      </c>
      <c r="E15" s="36">
        <v>32127</v>
      </c>
      <c r="F15" s="36">
        <v>655</v>
      </c>
      <c r="G15" s="87">
        <v>217746</v>
      </c>
    </row>
    <row r="16" spans="1:7" s="1" customFormat="1" ht="15" customHeight="1">
      <c r="A16" s="22" t="s">
        <v>100</v>
      </c>
      <c r="B16" s="23" t="s">
        <v>266</v>
      </c>
      <c r="C16" s="24">
        <v>0</v>
      </c>
      <c r="D16" s="24">
        <v>5121</v>
      </c>
      <c r="E16" s="24">
        <v>0</v>
      </c>
      <c r="F16" s="24">
        <v>0</v>
      </c>
      <c r="G16" s="52">
        <v>5121</v>
      </c>
    </row>
    <row r="17" spans="1:7" s="1" customFormat="1" ht="15" customHeight="1">
      <c r="A17" s="22" t="s">
        <v>101</v>
      </c>
      <c r="B17" s="23" t="s">
        <v>267</v>
      </c>
      <c r="C17" s="24">
        <v>0</v>
      </c>
      <c r="D17" s="24">
        <v>0</v>
      </c>
      <c r="E17" s="24">
        <v>4565</v>
      </c>
      <c r="F17" s="24">
        <v>0</v>
      </c>
      <c r="G17" s="52">
        <v>4565</v>
      </c>
    </row>
    <row r="18" spans="1:7" s="1" customFormat="1" ht="15" customHeight="1">
      <c r="A18" s="22" t="s">
        <v>203</v>
      </c>
      <c r="B18" s="23" t="s">
        <v>268</v>
      </c>
      <c r="C18" s="24">
        <v>0</v>
      </c>
      <c r="D18" s="24">
        <v>0</v>
      </c>
      <c r="E18" s="24">
        <v>0</v>
      </c>
      <c r="F18" s="24">
        <v>0</v>
      </c>
      <c r="G18" s="52">
        <v>0</v>
      </c>
    </row>
    <row r="19" spans="1:7" s="1" customFormat="1" ht="34.5">
      <c r="A19" s="22" t="s">
        <v>102</v>
      </c>
      <c r="B19" s="23" t="s">
        <v>269</v>
      </c>
      <c r="C19" s="24">
        <v>0</v>
      </c>
      <c r="D19" s="24">
        <v>0</v>
      </c>
      <c r="E19" s="24">
        <v>0</v>
      </c>
      <c r="F19" s="24">
        <v>0</v>
      </c>
      <c r="G19" s="52">
        <v>0</v>
      </c>
    </row>
    <row r="20" spans="1:7" s="1" customFormat="1" ht="15" customHeight="1">
      <c r="A20" s="22" t="s">
        <v>204</v>
      </c>
      <c r="B20" s="23" t="s">
        <v>270</v>
      </c>
      <c r="C20" s="24">
        <v>0</v>
      </c>
      <c r="D20" s="24">
        <v>137598</v>
      </c>
      <c r="E20" s="24">
        <v>11623</v>
      </c>
      <c r="F20" s="24">
        <v>0</v>
      </c>
      <c r="G20" s="52">
        <v>149221</v>
      </c>
    </row>
    <row r="21" spans="1:7" s="1" customFormat="1" ht="15" customHeight="1">
      <c r="A21" s="34" t="s">
        <v>205</v>
      </c>
      <c r="B21" s="35" t="s">
        <v>271</v>
      </c>
      <c r="C21" s="36">
        <v>0</v>
      </c>
      <c r="D21" s="36">
        <v>142719</v>
      </c>
      <c r="E21" s="36">
        <v>16188</v>
      </c>
      <c r="F21" s="36">
        <v>0</v>
      </c>
      <c r="G21" s="87">
        <v>158907</v>
      </c>
    </row>
    <row r="22" spans="1:7" s="1" customFormat="1" ht="15" customHeight="1">
      <c r="A22" s="34" t="s">
        <v>206</v>
      </c>
      <c r="B22" s="35" t="s">
        <v>272</v>
      </c>
      <c r="C22" s="36">
        <v>6246</v>
      </c>
      <c r="D22" s="36">
        <v>1811765</v>
      </c>
      <c r="E22" s="36">
        <v>78358</v>
      </c>
      <c r="F22" s="36">
        <v>2911</v>
      </c>
      <c r="G22" s="87">
        <v>1899280</v>
      </c>
    </row>
    <row r="23" spans="1:7" s="1" customFormat="1" ht="22.5">
      <c r="A23" s="34" t="s">
        <v>103</v>
      </c>
      <c r="B23" s="35" t="s">
        <v>84</v>
      </c>
      <c r="C23" s="36">
        <v>2028</v>
      </c>
      <c r="D23" s="36">
        <v>291782</v>
      </c>
      <c r="E23" s="36">
        <v>45745</v>
      </c>
      <c r="F23" s="36">
        <v>0</v>
      </c>
      <c r="G23" s="87">
        <v>339555</v>
      </c>
    </row>
    <row r="24" spans="1:7" s="1" customFormat="1" ht="15" customHeight="1">
      <c r="A24" s="22" t="s">
        <v>207</v>
      </c>
      <c r="B24" s="23" t="s">
        <v>273</v>
      </c>
      <c r="C24" s="24">
        <v>2165</v>
      </c>
      <c r="D24" s="24">
        <v>44063</v>
      </c>
      <c r="E24" s="24">
        <v>12727</v>
      </c>
      <c r="F24" s="24">
        <v>0</v>
      </c>
      <c r="G24" s="52">
        <v>58955</v>
      </c>
    </row>
    <row r="25" spans="1:7" s="1" customFormat="1" ht="15" customHeight="1">
      <c r="A25" s="22" t="s">
        <v>208</v>
      </c>
      <c r="B25" s="23" t="s">
        <v>274</v>
      </c>
      <c r="C25" s="24">
        <v>0</v>
      </c>
      <c r="D25" s="24">
        <v>16385</v>
      </c>
      <c r="E25" s="24">
        <v>5007</v>
      </c>
      <c r="F25" s="24">
        <v>0</v>
      </c>
      <c r="G25" s="52">
        <v>21392</v>
      </c>
    </row>
    <row r="26" spans="1:7" s="1" customFormat="1" ht="22.5">
      <c r="A26" s="34" t="s">
        <v>91</v>
      </c>
      <c r="B26" s="35" t="s">
        <v>275</v>
      </c>
      <c r="C26" s="36">
        <v>4193</v>
      </c>
      <c r="D26" s="36">
        <v>319460</v>
      </c>
      <c r="E26" s="36">
        <v>53465</v>
      </c>
      <c r="F26" s="36">
        <v>0</v>
      </c>
      <c r="G26" s="87">
        <v>377118</v>
      </c>
    </row>
    <row r="27" spans="1:7" s="1" customFormat="1" ht="22.5">
      <c r="A27" s="34" t="s">
        <v>209</v>
      </c>
      <c r="B27" s="35" t="s">
        <v>85</v>
      </c>
      <c r="C27" s="36">
        <v>0</v>
      </c>
      <c r="D27" s="36">
        <v>0</v>
      </c>
      <c r="E27" s="36">
        <v>0</v>
      </c>
      <c r="F27" s="36">
        <v>0</v>
      </c>
      <c r="G27" s="87">
        <v>0</v>
      </c>
    </row>
    <row r="28" spans="1:7" s="1" customFormat="1" ht="15" customHeight="1">
      <c r="A28" s="22" t="s">
        <v>104</v>
      </c>
      <c r="B28" s="23" t="s">
        <v>276</v>
      </c>
      <c r="C28" s="24">
        <v>0</v>
      </c>
      <c r="D28" s="24">
        <v>0</v>
      </c>
      <c r="E28" s="24">
        <v>0</v>
      </c>
      <c r="F28" s="24">
        <v>0</v>
      </c>
      <c r="G28" s="52">
        <v>0</v>
      </c>
    </row>
    <row r="29" spans="1:7" s="1" customFormat="1" ht="22.5">
      <c r="A29" s="22" t="s">
        <v>105</v>
      </c>
      <c r="B29" s="23" t="s">
        <v>277</v>
      </c>
      <c r="C29" s="24">
        <v>0</v>
      </c>
      <c r="D29" s="24">
        <v>0</v>
      </c>
      <c r="E29" s="24">
        <v>0</v>
      </c>
      <c r="F29" s="24">
        <v>0</v>
      </c>
      <c r="G29" s="52">
        <v>0</v>
      </c>
    </row>
    <row r="30" spans="1:7" s="1" customFormat="1" ht="22.5">
      <c r="A30" s="22" t="s">
        <v>106</v>
      </c>
      <c r="B30" s="23" t="s">
        <v>278</v>
      </c>
      <c r="C30" s="24">
        <v>0</v>
      </c>
      <c r="D30" s="24">
        <v>0</v>
      </c>
      <c r="E30" s="24">
        <v>0</v>
      </c>
      <c r="F30" s="24">
        <v>0</v>
      </c>
      <c r="G30" s="52">
        <v>0</v>
      </c>
    </row>
    <row r="31" spans="1:7" s="1" customFormat="1" ht="15" customHeight="1">
      <c r="A31" s="34" t="s">
        <v>107</v>
      </c>
      <c r="B31" s="35" t="s">
        <v>279</v>
      </c>
      <c r="C31" s="36">
        <v>4193</v>
      </c>
      <c r="D31" s="36">
        <v>319460</v>
      </c>
      <c r="E31" s="36">
        <v>53465</v>
      </c>
      <c r="F31" s="36">
        <v>0</v>
      </c>
      <c r="G31" s="87">
        <v>377118</v>
      </c>
    </row>
    <row r="32" spans="1:7" s="1" customFormat="1" ht="15" customHeight="1">
      <c r="A32" s="34" t="s">
        <v>210</v>
      </c>
      <c r="B32" s="35" t="s">
        <v>280</v>
      </c>
      <c r="C32" s="36">
        <v>2053</v>
      </c>
      <c r="D32" s="36">
        <v>1492305</v>
      </c>
      <c r="E32" s="36">
        <v>24893</v>
      </c>
      <c r="F32" s="36">
        <v>2911</v>
      </c>
      <c r="G32" s="87">
        <v>1522162</v>
      </c>
    </row>
    <row r="33" spans="1:7" s="1" customFormat="1" ht="15" customHeight="1" thickBot="1">
      <c r="A33" s="26" t="s">
        <v>211</v>
      </c>
      <c r="B33" s="27" t="s">
        <v>86</v>
      </c>
      <c r="C33" s="28">
        <v>0</v>
      </c>
      <c r="D33" s="28">
        <v>0</v>
      </c>
      <c r="E33" s="28">
        <v>42968</v>
      </c>
      <c r="F33" s="28">
        <v>0</v>
      </c>
      <c r="G33" s="53">
        <v>42968</v>
      </c>
    </row>
    <row r="34" ht="13.5" thickTop="1"/>
  </sheetData>
  <sheetProtection/>
  <mergeCells count="1">
    <mergeCell ref="A4:G4"/>
  </mergeCells>
  <printOptions/>
  <pageMargins left="0.75" right="0.75" top="1" bottom="1" header="0.5" footer="0.5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7109375" style="154" customWidth="1"/>
    <col min="2" max="2" width="20.7109375" style="156" customWidth="1"/>
    <col min="3" max="6" width="14.7109375" style="156" customWidth="1"/>
    <col min="7" max="16384" width="9.140625" style="154" customWidth="1"/>
  </cols>
  <sheetData>
    <row r="1" spans="2:7" ht="15" customHeight="1">
      <c r="B1" s="4"/>
      <c r="C1" s="4"/>
      <c r="D1" s="4"/>
      <c r="E1" s="4"/>
      <c r="F1" s="5" t="s">
        <v>964</v>
      </c>
      <c r="G1" s="4"/>
    </row>
    <row r="2" spans="2:7" ht="15" customHeight="1">
      <c r="B2" s="4"/>
      <c r="C2" s="4"/>
      <c r="D2" s="4"/>
      <c r="E2" s="4"/>
      <c r="F2" s="5" t="str">
        <f>'1.d sz. melléklet'!F2</f>
        <v>a /2015. (V.  .) önkormányzati rendelethez</v>
      </c>
      <c r="G2" s="4"/>
    </row>
    <row r="3" ht="15" customHeight="1"/>
    <row r="4" spans="1:6" ht="15" customHeight="1">
      <c r="A4" s="978" t="s">
        <v>966</v>
      </c>
      <c r="B4" s="978"/>
      <c r="C4" s="978"/>
      <c r="D4" s="978"/>
      <c r="E4" s="978"/>
      <c r="F4" s="978"/>
    </row>
    <row r="5" ht="15" customHeight="1">
      <c r="B5" s="158"/>
    </row>
    <row r="6" spans="2:6" ht="15" customHeight="1" thickBot="1">
      <c r="B6" s="158"/>
      <c r="F6" s="5" t="s">
        <v>227</v>
      </c>
    </row>
    <row r="7" spans="1:6" ht="34.5" thickTop="1">
      <c r="A7" s="1020" t="s">
        <v>230</v>
      </c>
      <c r="B7" s="1011" t="s">
        <v>201</v>
      </c>
      <c r="C7" s="1014" t="s">
        <v>868</v>
      </c>
      <c r="D7" s="1014"/>
      <c r="E7" s="179" t="s">
        <v>869</v>
      </c>
      <c r="F7" s="1015" t="s">
        <v>965</v>
      </c>
    </row>
    <row r="8" spans="1:6" ht="15" customHeight="1">
      <c r="A8" s="1021"/>
      <c r="B8" s="1012"/>
      <c r="C8" s="163" t="s">
        <v>870</v>
      </c>
      <c r="D8" s="163" t="s">
        <v>871</v>
      </c>
      <c r="E8" s="1018" t="s">
        <v>559</v>
      </c>
      <c r="F8" s="1016"/>
    </row>
    <row r="9" spans="1:6" ht="15" customHeight="1">
      <c r="A9" s="1022"/>
      <c r="B9" s="1013"/>
      <c r="C9" s="173" t="s">
        <v>872</v>
      </c>
      <c r="D9" s="173" t="s">
        <v>873</v>
      </c>
      <c r="E9" s="1019"/>
      <c r="F9" s="1017"/>
    </row>
    <row r="10" spans="1:6" ht="15" customHeight="1" thickBot="1">
      <c r="A10" s="181" t="s">
        <v>910</v>
      </c>
      <c r="B10" s="182" t="s">
        <v>911</v>
      </c>
      <c r="C10" s="164" t="s">
        <v>912</v>
      </c>
      <c r="D10" s="164" t="s">
        <v>913</v>
      </c>
      <c r="E10" s="164" t="s">
        <v>914</v>
      </c>
      <c r="F10" s="183" t="s">
        <v>915</v>
      </c>
    </row>
    <row r="11" spans="1:6" ht="15" customHeight="1" thickTop="1">
      <c r="A11" s="45" t="s">
        <v>92</v>
      </c>
      <c r="B11" s="174" t="s">
        <v>874</v>
      </c>
      <c r="C11" s="167">
        <v>556551</v>
      </c>
      <c r="D11" s="167">
        <v>51165</v>
      </c>
      <c r="E11" s="167">
        <v>62226</v>
      </c>
      <c r="F11" s="180">
        <f aca="true" t="shared" si="0" ref="F11:F16">SUM(C11:E11)</f>
        <v>669942</v>
      </c>
    </row>
    <row r="12" spans="1:8" ht="15" customHeight="1">
      <c r="A12" s="22" t="s">
        <v>93</v>
      </c>
      <c r="B12" s="175" t="s">
        <v>875</v>
      </c>
      <c r="C12" s="166">
        <v>50</v>
      </c>
      <c r="D12" s="166">
        <v>34180</v>
      </c>
      <c r="E12" s="166">
        <v>37151</v>
      </c>
      <c r="F12" s="168">
        <f t="shared" si="0"/>
        <v>71381</v>
      </c>
      <c r="H12" s="165"/>
    </row>
    <row r="13" spans="1:8" ht="15" customHeight="1">
      <c r="A13" s="22" t="s">
        <v>94</v>
      </c>
      <c r="B13" s="175" t="s">
        <v>876</v>
      </c>
      <c r="C13" s="166"/>
      <c r="D13" s="166">
        <v>198635</v>
      </c>
      <c r="E13" s="166">
        <v>4837</v>
      </c>
      <c r="F13" s="168">
        <f t="shared" si="0"/>
        <v>203472</v>
      </c>
      <c r="H13" s="165"/>
    </row>
    <row r="14" spans="1:8" ht="15" customHeight="1">
      <c r="A14" s="22" t="s">
        <v>95</v>
      </c>
      <c r="B14" s="175" t="s">
        <v>877</v>
      </c>
      <c r="C14" s="166">
        <v>17268</v>
      </c>
      <c r="D14" s="166"/>
      <c r="E14" s="166">
        <v>1711</v>
      </c>
      <c r="F14" s="168">
        <f t="shared" si="0"/>
        <v>18979</v>
      </c>
      <c r="H14" s="165"/>
    </row>
    <row r="15" spans="1:8" ht="15" customHeight="1">
      <c r="A15" s="22" t="s">
        <v>96</v>
      </c>
      <c r="B15" s="175" t="s">
        <v>878</v>
      </c>
      <c r="C15" s="166"/>
      <c r="D15" s="166"/>
      <c r="E15" s="166"/>
      <c r="F15" s="168">
        <f t="shared" si="0"/>
        <v>0</v>
      </c>
      <c r="H15" s="165"/>
    </row>
    <row r="16" spans="1:8" ht="15" customHeight="1" thickBot="1">
      <c r="A16" s="26" t="s">
        <v>97</v>
      </c>
      <c r="B16" s="176" t="s">
        <v>879</v>
      </c>
      <c r="C16" s="169">
        <v>167353</v>
      </c>
      <c r="D16" s="169">
        <v>360627</v>
      </c>
      <c r="E16" s="169">
        <v>551</v>
      </c>
      <c r="F16" s="170">
        <f t="shared" si="0"/>
        <v>528531</v>
      </c>
      <c r="H16" s="165"/>
    </row>
    <row r="17" spans="1:8" ht="18" customHeight="1" thickBot="1" thickTop="1">
      <c r="A17" s="197" t="s">
        <v>98</v>
      </c>
      <c r="B17" s="177" t="s">
        <v>970</v>
      </c>
      <c r="C17" s="171">
        <f>SUM(C11:C16)</f>
        <v>741222</v>
      </c>
      <c r="D17" s="171">
        <f>SUM(D11:D16)</f>
        <v>644607</v>
      </c>
      <c r="E17" s="171">
        <f>SUM(E11:E16)</f>
        <v>106476</v>
      </c>
      <c r="F17" s="172">
        <f>SUM(F11:F16)</f>
        <v>1492305</v>
      </c>
      <c r="H17" s="165"/>
    </row>
    <row r="18" spans="1:8" ht="15" customHeight="1" thickTop="1">
      <c r="A18" s="178"/>
      <c r="B18" s="159"/>
      <c r="C18" s="160"/>
      <c r="D18" s="160"/>
      <c r="E18" s="160"/>
      <c r="F18" s="161"/>
      <c r="H18" s="165"/>
    </row>
    <row r="19" ht="15" customHeight="1"/>
    <row r="20" spans="1:6" ht="15" customHeight="1">
      <c r="A20" s="1010" t="s">
        <v>44</v>
      </c>
      <c r="B20" s="1010"/>
      <c r="C20" s="1010"/>
      <c r="D20" s="1010"/>
      <c r="E20" s="1010"/>
      <c r="F20" s="1010"/>
    </row>
    <row r="21" spans="1:6" ht="15" customHeight="1">
      <c r="A21" s="1010" t="s">
        <v>560</v>
      </c>
      <c r="B21" s="1010"/>
      <c r="C21" s="1010"/>
      <c r="D21" s="1010"/>
      <c r="E21" s="1010"/>
      <c r="F21" s="1010"/>
    </row>
    <row r="22" ht="15" customHeight="1"/>
    <row r="23" ht="15" customHeight="1"/>
  </sheetData>
  <sheetProtection/>
  <mergeCells count="8">
    <mergeCell ref="A4:F4"/>
    <mergeCell ref="A20:F20"/>
    <mergeCell ref="A21:F21"/>
    <mergeCell ref="B7:B9"/>
    <mergeCell ref="C7:D7"/>
    <mergeCell ref="F7:F9"/>
    <mergeCell ref="E8:E9"/>
    <mergeCell ref="A7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156" customWidth="1"/>
    <col min="2" max="4" width="20.8515625" style="156" customWidth="1"/>
    <col min="5" max="5" width="8.7109375" style="156" customWidth="1"/>
    <col min="6" max="16384" width="9.140625" style="155" customWidth="1"/>
  </cols>
  <sheetData>
    <row r="1" spans="1:5" ht="15" customHeight="1">
      <c r="A1" s="12"/>
      <c r="B1" s="12"/>
      <c r="C1" s="12"/>
      <c r="D1" s="129"/>
      <c r="E1" s="130" t="s">
        <v>967</v>
      </c>
    </row>
    <row r="2" spans="1:5" ht="15" customHeight="1">
      <c r="A2" s="12"/>
      <c r="B2" s="12"/>
      <c r="C2" s="12"/>
      <c r="D2" s="129"/>
      <c r="E2" s="130" t="str">
        <f>'1.d sz. melléklet'!F2</f>
        <v>a /2015. (V.  .) önkormányzati rendelethez</v>
      </c>
    </row>
    <row r="3" spans="1:5" ht="15" customHeight="1">
      <c r="A3" s="12"/>
      <c r="B3" s="12"/>
      <c r="C3" s="12"/>
      <c r="D3" s="129"/>
      <c r="E3" s="130"/>
    </row>
    <row r="4" spans="1:7" ht="15" customHeight="1">
      <c r="A4" s="12"/>
      <c r="B4" s="12"/>
      <c r="C4" s="12"/>
      <c r="D4" s="12"/>
      <c r="E4" s="129"/>
      <c r="F4" s="129"/>
      <c r="G4" s="130"/>
    </row>
    <row r="5" spans="1:5" ht="15" customHeight="1">
      <c r="A5" s="1000" t="s">
        <v>850</v>
      </c>
      <c r="B5" s="1000"/>
      <c r="C5" s="1000"/>
      <c r="D5" s="1000"/>
      <c r="E5" s="1000"/>
    </row>
    <row r="6" spans="2:4" ht="15" customHeight="1">
      <c r="B6" s="157"/>
      <c r="C6" s="157"/>
      <c r="D6" s="157"/>
    </row>
    <row r="7" spans="2:4" ht="15" customHeight="1">
      <c r="B7" s="162"/>
      <c r="C7" s="162"/>
      <c r="D7" s="162"/>
    </row>
    <row r="8" spans="2:4" ht="15" customHeight="1">
      <c r="B8" s="184"/>
      <c r="C8" s="185" t="s">
        <v>880</v>
      </c>
      <c r="D8" s="185" t="s">
        <v>881</v>
      </c>
    </row>
    <row r="9" spans="2:4" ht="15" customHeight="1">
      <c r="B9" s="184" t="s">
        <v>882</v>
      </c>
      <c r="C9" s="186">
        <v>10000</v>
      </c>
      <c r="D9" s="187" t="s">
        <v>883</v>
      </c>
    </row>
    <row r="10" spans="2:4" ht="15" customHeight="1">
      <c r="B10" s="188" t="s">
        <v>884</v>
      </c>
      <c r="C10" s="189">
        <v>40900000</v>
      </c>
      <c r="D10" s="190" t="s">
        <v>885</v>
      </c>
    </row>
    <row r="11" spans="2:4" ht="15" customHeight="1">
      <c r="B11" s="184" t="s">
        <v>551</v>
      </c>
      <c r="C11" s="191">
        <f>SUM(C9:C10)</f>
        <v>40910000</v>
      </c>
      <c r="D11" s="192" t="s">
        <v>886</v>
      </c>
    </row>
    <row r="12" spans="2:4" ht="15" customHeight="1">
      <c r="B12" s="184"/>
      <c r="C12" s="184"/>
      <c r="D12" s="193"/>
    </row>
    <row r="13" ht="15" customHeight="1"/>
  </sheetData>
  <sheetProtection/>
  <mergeCells count="1">
    <mergeCell ref="A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9" width="10.7109375" style="0" customWidth="1"/>
  </cols>
  <sheetData>
    <row r="1" ht="15" customHeight="1">
      <c r="I1" s="5" t="s">
        <v>968</v>
      </c>
    </row>
    <row r="2" ht="15" customHeight="1">
      <c r="I2" s="5" t="str">
        <f>'1.d sz. melléklet'!F2</f>
        <v>a /2015. (V.  .) önkormányzati rendelethez</v>
      </c>
    </row>
    <row r="3" ht="15" customHeight="1"/>
    <row r="4" spans="1:9" s="9" customFormat="1" ht="15" customHeight="1">
      <c r="A4" s="1001" t="s">
        <v>494</v>
      </c>
      <c r="B4" s="1002"/>
      <c r="C4" s="1002"/>
      <c r="D4" s="1002"/>
      <c r="E4" s="1002"/>
      <c r="F4" s="1002"/>
      <c r="G4" s="1002"/>
      <c r="H4" s="1002"/>
      <c r="I4" s="1002"/>
    </row>
    <row r="5" spans="1:9" s="9" customFormat="1" ht="15" customHeight="1">
      <c r="A5" s="13"/>
      <c r="B5" s="12"/>
      <c r="C5" s="12"/>
      <c r="D5" s="12"/>
      <c r="E5" s="12"/>
      <c r="F5" s="12"/>
      <c r="G5" s="12"/>
      <c r="H5" s="12"/>
      <c r="I5" s="12"/>
    </row>
    <row r="6" spans="1:9" s="9" customFormat="1" ht="15" customHeight="1" thickBot="1">
      <c r="A6" s="13"/>
      <c r="B6" s="12"/>
      <c r="C6" s="12"/>
      <c r="D6" s="12"/>
      <c r="E6" s="12"/>
      <c r="F6" s="12"/>
      <c r="G6" s="12"/>
      <c r="H6" s="12"/>
      <c r="I6" s="393" t="s">
        <v>227</v>
      </c>
    </row>
    <row r="7" spans="1:9" s="9" customFormat="1" ht="103.5" thickTop="1">
      <c r="A7" s="102" t="s">
        <v>230</v>
      </c>
      <c r="B7" s="103" t="s">
        <v>201</v>
      </c>
      <c r="C7" s="103" t="s">
        <v>495</v>
      </c>
      <c r="D7" s="103" t="s">
        <v>488</v>
      </c>
      <c r="E7" s="103" t="s">
        <v>493</v>
      </c>
      <c r="F7" s="103" t="s">
        <v>489</v>
      </c>
      <c r="G7" s="103" t="s">
        <v>971</v>
      </c>
      <c r="H7" s="103" t="s">
        <v>490</v>
      </c>
      <c r="I7" s="104" t="s">
        <v>972</v>
      </c>
    </row>
    <row r="8" spans="1:9" s="9" customFormat="1" ht="15" customHeight="1" thickBot="1">
      <c r="A8" s="105" t="s">
        <v>910</v>
      </c>
      <c r="B8" s="106" t="s">
        <v>911</v>
      </c>
      <c r="C8" s="106" t="s">
        <v>912</v>
      </c>
      <c r="D8" s="106" t="s">
        <v>913</v>
      </c>
      <c r="E8" s="106" t="s">
        <v>914</v>
      </c>
      <c r="F8" s="106" t="s">
        <v>915</v>
      </c>
      <c r="G8" s="106" t="s">
        <v>916</v>
      </c>
      <c r="H8" s="106" t="s">
        <v>917</v>
      </c>
      <c r="I8" s="107" t="s">
        <v>918</v>
      </c>
    </row>
    <row r="9" spans="1:9" s="9" customFormat="1" ht="34.5" thickTop="1">
      <c r="A9" s="91" t="s">
        <v>92</v>
      </c>
      <c r="B9" s="92" t="s">
        <v>491</v>
      </c>
      <c r="C9" s="400"/>
      <c r="D9" s="93">
        <v>19127518</v>
      </c>
      <c r="E9" s="93">
        <v>0</v>
      </c>
      <c r="F9" s="93">
        <v>19127518</v>
      </c>
      <c r="G9" s="93">
        <v>0</v>
      </c>
      <c r="H9" s="93">
        <v>19127518</v>
      </c>
      <c r="I9" s="94">
        <v>0</v>
      </c>
    </row>
    <row r="10" spans="1:9" s="9" customFormat="1" ht="14.25" customHeight="1">
      <c r="A10" s="1023" t="s">
        <v>93</v>
      </c>
      <c r="B10" s="1024" t="s">
        <v>496</v>
      </c>
      <c r="C10" s="394">
        <v>2.4</v>
      </c>
      <c r="D10" s="24">
        <v>9711360</v>
      </c>
      <c r="E10" s="24">
        <v>-137173</v>
      </c>
      <c r="F10" s="24">
        <v>9711360</v>
      </c>
      <c r="G10" s="24">
        <v>137173</v>
      </c>
      <c r="H10" s="24">
        <v>9711360</v>
      </c>
      <c r="I10" s="52">
        <v>137173</v>
      </c>
    </row>
    <row r="11" spans="1:9" s="9" customFormat="1" ht="14.25" customHeight="1">
      <c r="A11" s="1023"/>
      <c r="B11" s="1024"/>
      <c r="C11" s="395">
        <v>1</v>
      </c>
      <c r="D11" s="24">
        <v>1800000</v>
      </c>
      <c r="E11" s="24">
        <v>0</v>
      </c>
      <c r="F11" s="24">
        <v>1800000</v>
      </c>
      <c r="G11" s="24">
        <v>0</v>
      </c>
      <c r="H11" s="24">
        <v>1800000</v>
      </c>
      <c r="I11" s="52">
        <v>0</v>
      </c>
    </row>
    <row r="12" spans="1:9" s="9" customFormat="1" ht="15" customHeight="1">
      <c r="A12" s="22" t="s">
        <v>94</v>
      </c>
      <c r="B12" s="23" t="s">
        <v>497</v>
      </c>
      <c r="C12" s="395">
        <v>21.5</v>
      </c>
      <c r="D12" s="24">
        <v>1232000</v>
      </c>
      <c r="E12" s="24">
        <v>-18667</v>
      </c>
      <c r="F12" s="24">
        <v>1232000</v>
      </c>
      <c r="G12" s="24">
        <v>18667</v>
      </c>
      <c r="H12" s="24">
        <v>1232000</v>
      </c>
      <c r="I12" s="52">
        <v>18667</v>
      </c>
    </row>
    <row r="13" spans="1:9" s="353" customFormat="1" ht="22.5">
      <c r="A13" s="34" t="s">
        <v>95</v>
      </c>
      <c r="B13" s="35" t="s">
        <v>500</v>
      </c>
      <c r="C13" s="396"/>
      <c r="D13" s="36">
        <f>SUM(D10:D12)</f>
        <v>12743360</v>
      </c>
      <c r="E13" s="36">
        <f>SUM(E10:E12)</f>
        <v>-155840</v>
      </c>
      <c r="F13" s="36">
        <v>12743360</v>
      </c>
      <c r="G13" s="36">
        <f>SUM(G10:G12)</f>
        <v>155840</v>
      </c>
      <c r="H13" s="36">
        <f>SUM(H10:H12)</f>
        <v>12743360</v>
      </c>
      <c r="I13" s="87">
        <f>SUM(I10:I12)</f>
        <v>155840</v>
      </c>
    </row>
    <row r="14" spans="1:9" s="392" customFormat="1" ht="22.5">
      <c r="A14" s="42" t="s">
        <v>96</v>
      </c>
      <c r="B14" s="43" t="s">
        <v>498</v>
      </c>
      <c r="C14" s="397">
        <v>0.1402</v>
      </c>
      <c r="D14" s="44">
        <v>276895</v>
      </c>
      <c r="E14" s="44">
        <v>0</v>
      </c>
      <c r="F14" s="44">
        <v>276895</v>
      </c>
      <c r="G14" s="44">
        <v>0</v>
      </c>
      <c r="H14" s="44">
        <v>276895</v>
      </c>
      <c r="I14" s="147">
        <v>0</v>
      </c>
    </row>
    <row r="15" spans="1:9" s="392" customFormat="1" ht="15" customHeight="1">
      <c r="A15" s="42" t="s">
        <v>97</v>
      </c>
      <c r="B15" s="43" t="s">
        <v>499</v>
      </c>
      <c r="C15" s="398">
        <v>701</v>
      </c>
      <c r="D15" s="44">
        <v>701000</v>
      </c>
      <c r="E15" s="44">
        <v>0</v>
      </c>
      <c r="F15" s="44">
        <v>701000</v>
      </c>
      <c r="G15" s="44">
        <v>0</v>
      </c>
      <c r="H15" s="44">
        <v>701000</v>
      </c>
      <c r="I15" s="147">
        <v>0</v>
      </c>
    </row>
    <row r="16" spans="1:9" s="9" customFormat="1" ht="22.5">
      <c r="A16" s="22" t="s">
        <v>98</v>
      </c>
      <c r="B16" s="23" t="s">
        <v>502</v>
      </c>
      <c r="C16" s="395"/>
      <c r="D16" s="24">
        <f aca="true" t="shared" si="0" ref="D16:I16">SUM(D14:D15)</f>
        <v>977895</v>
      </c>
      <c r="E16" s="24">
        <f t="shared" si="0"/>
        <v>0</v>
      </c>
      <c r="F16" s="24">
        <f t="shared" si="0"/>
        <v>977895</v>
      </c>
      <c r="G16" s="24">
        <f t="shared" si="0"/>
        <v>0</v>
      </c>
      <c r="H16" s="24">
        <f t="shared" si="0"/>
        <v>977895</v>
      </c>
      <c r="I16" s="52">
        <f t="shared" si="0"/>
        <v>0</v>
      </c>
    </row>
    <row r="17" spans="1:9" s="9" customFormat="1" ht="15" customHeight="1">
      <c r="A17" s="22" t="s">
        <v>99</v>
      </c>
      <c r="B17" s="23" t="s">
        <v>492</v>
      </c>
      <c r="C17" s="399">
        <v>0.84</v>
      </c>
      <c r="D17" s="24">
        <v>1436160</v>
      </c>
      <c r="E17" s="24">
        <v>-65280</v>
      </c>
      <c r="F17" s="24">
        <v>1370880</v>
      </c>
      <c r="G17" s="24">
        <v>0</v>
      </c>
      <c r="H17" s="24">
        <v>272911</v>
      </c>
      <c r="I17" s="52">
        <v>-1097969</v>
      </c>
    </row>
    <row r="18" spans="1:9" s="9" customFormat="1" ht="34.5" thickBot="1">
      <c r="A18" s="88" t="s">
        <v>100</v>
      </c>
      <c r="B18" s="89" t="s">
        <v>501</v>
      </c>
      <c r="C18" s="402"/>
      <c r="D18" s="148">
        <f aca="true" t="shared" si="1" ref="D18:I18">SUM(D16:D17)</f>
        <v>2414055</v>
      </c>
      <c r="E18" s="148">
        <f t="shared" si="1"/>
        <v>-65280</v>
      </c>
      <c r="F18" s="148">
        <f t="shared" si="1"/>
        <v>2348775</v>
      </c>
      <c r="G18" s="148">
        <f t="shared" si="1"/>
        <v>0</v>
      </c>
      <c r="H18" s="148">
        <f t="shared" si="1"/>
        <v>1250806</v>
      </c>
      <c r="I18" s="90">
        <f t="shared" si="1"/>
        <v>-1097969</v>
      </c>
    </row>
    <row r="19" spans="1:9" s="8" customFormat="1" ht="18" customHeight="1" thickBot="1" thickTop="1">
      <c r="A19" s="80" t="s">
        <v>101</v>
      </c>
      <c r="B19" s="81" t="s">
        <v>969</v>
      </c>
      <c r="C19" s="401"/>
      <c r="D19" s="82">
        <f aca="true" t="shared" si="2" ref="D19:I19">D9+D13+D18</f>
        <v>34284933</v>
      </c>
      <c r="E19" s="82">
        <f t="shared" si="2"/>
        <v>-221120</v>
      </c>
      <c r="F19" s="82">
        <f t="shared" si="2"/>
        <v>34219653</v>
      </c>
      <c r="G19" s="82">
        <f t="shared" si="2"/>
        <v>155840</v>
      </c>
      <c r="H19" s="82">
        <f t="shared" si="2"/>
        <v>33121684</v>
      </c>
      <c r="I19" s="122">
        <f t="shared" si="2"/>
        <v>-942129</v>
      </c>
    </row>
    <row r="20" ht="13.5" thickTop="1"/>
  </sheetData>
  <sheetProtection/>
  <mergeCells count="3">
    <mergeCell ref="A4:I4"/>
    <mergeCell ref="A10:A11"/>
    <mergeCell ref="B10:B11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I53" sqref="I53"/>
    </sheetView>
  </sheetViews>
  <sheetFormatPr defaultColWidth="9.140625" defaultRowHeight="12.75"/>
  <cols>
    <col min="1" max="1" width="5.7109375" style="9" customWidth="1"/>
    <col min="2" max="2" width="49.7109375" style="9" customWidth="1"/>
    <col min="3" max="4" width="11.7109375" style="9" customWidth="1"/>
    <col min="5" max="5" width="11.7109375" style="0" customWidth="1"/>
  </cols>
  <sheetData>
    <row r="1" spans="1:5" s="15" customFormat="1" ht="15" customHeight="1">
      <c r="A1" s="14"/>
      <c r="B1" s="4"/>
      <c r="C1" s="4"/>
      <c r="E1" s="5" t="s">
        <v>835</v>
      </c>
    </row>
    <row r="2" spans="1:5" s="15" customFormat="1" ht="15" customHeight="1">
      <c r="A2" s="14"/>
      <c r="B2" s="4"/>
      <c r="C2" s="4"/>
      <c r="E2" s="5" t="str">
        <f>'1.d sz. melléklet'!F2</f>
        <v>a /2015. (V.  .) önkormányzati rendelethez</v>
      </c>
    </row>
    <row r="3" spans="1:4" s="15" customFormat="1" ht="15" customHeight="1">
      <c r="A3" s="14"/>
      <c r="B3" s="8"/>
      <c r="C3" s="8"/>
      <c r="D3" s="8"/>
    </row>
    <row r="4" spans="1:5" s="15" customFormat="1" ht="15" customHeight="1">
      <c r="A4" s="978" t="s">
        <v>836</v>
      </c>
      <c r="B4" s="978"/>
      <c r="C4" s="978"/>
      <c r="D4" s="978"/>
      <c r="E4" s="978"/>
    </row>
    <row r="5" spans="1:5" s="15" customFormat="1" ht="15" customHeight="1" thickBot="1">
      <c r="A5" s="14"/>
      <c r="B5" s="10"/>
      <c r="C5" s="10"/>
      <c r="E5" s="5" t="s">
        <v>227</v>
      </c>
    </row>
    <row r="6" spans="1:5" s="15" customFormat="1" ht="46.5" thickTop="1">
      <c r="A6" s="31" t="s">
        <v>230</v>
      </c>
      <c r="B6" s="32" t="s">
        <v>201</v>
      </c>
      <c r="C6" s="267" t="s">
        <v>228</v>
      </c>
      <c r="D6" s="32" t="s">
        <v>37</v>
      </c>
      <c r="E6" s="33" t="s">
        <v>39</v>
      </c>
    </row>
    <row r="7" spans="1:5" s="15" customFormat="1" ht="15" customHeight="1" thickBot="1">
      <c r="A7" s="48" t="s">
        <v>910</v>
      </c>
      <c r="B7" s="49" t="s">
        <v>911</v>
      </c>
      <c r="C7" s="657" t="s">
        <v>912</v>
      </c>
      <c r="D7" s="49" t="s">
        <v>913</v>
      </c>
      <c r="E7" s="50" t="s">
        <v>938</v>
      </c>
    </row>
    <row r="8" spans="1:5" s="1" customFormat="1" ht="15" customHeight="1" thickTop="1">
      <c r="A8" s="238" t="s">
        <v>92</v>
      </c>
      <c r="B8" s="659" t="s">
        <v>599</v>
      </c>
      <c r="C8" s="254">
        <v>0</v>
      </c>
      <c r="D8" s="250">
        <v>0</v>
      </c>
      <c r="E8" s="651">
        <f>'3. sz. melléklet'!E8+'28.sz. melléklet'!E8</f>
        <v>78841</v>
      </c>
    </row>
    <row r="9" spans="1:5" s="1" customFormat="1" ht="22.5">
      <c r="A9" s="241" t="s">
        <v>93</v>
      </c>
      <c r="B9" s="660" t="s">
        <v>600</v>
      </c>
      <c r="C9" s="255">
        <v>0</v>
      </c>
      <c r="D9" s="251">
        <v>0</v>
      </c>
      <c r="E9" s="653">
        <f>'3. sz. melléklet'!E9+'28.sz. melléklet'!E9</f>
        <v>26690</v>
      </c>
    </row>
    <row r="10" spans="1:5" s="1" customFormat="1" ht="15" customHeight="1">
      <c r="A10" s="241" t="s">
        <v>94</v>
      </c>
      <c r="B10" s="660" t="s">
        <v>601</v>
      </c>
      <c r="C10" s="255">
        <v>0</v>
      </c>
      <c r="D10" s="251">
        <v>0</v>
      </c>
      <c r="E10" s="652">
        <f>'3. sz. melléklet'!E10+'28.sz. melléklet'!E10</f>
        <v>21277</v>
      </c>
    </row>
    <row r="11" spans="1:5" s="1" customFormat="1" ht="15" customHeight="1">
      <c r="A11" s="244" t="s">
        <v>95</v>
      </c>
      <c r="B11" s="661" t="s">
        <v>602</v>
      </c>
      <c r="C11" s="256">
        <f>SUM(C8:C10)</f>
        <v>0</v>
      </c>
      <c r="D11" s="252">
        <v>0</v>
      </c>
      <c r="E11" s="654">
        <f>'3. sz. melléklet'!E11+'28.sz. melléklet'!E11</f>
        <v>126808</v>
      </c>
    </row>
    <row r="12" spans="1:5" s="1" customFormat="1" ht="15" customHeight="1">
      <c r="A12" s="241" t="s">
        <v>96</v>
      </c>
      <c r="B12" s="660" t="s">
        <v>641</v>
      </c>
      <c r="C12" s="255">
        <v>0</v>
      </c>
      <c r="D12" s="251">
        <v>0</v>
      </c>
      <c r="E12" s="652">
        <f>'3. sz. melléklet'!E12+'28.sz. melléklet'!E12</f>
        <v>0</v>
      </c>
    </row>
    <row r="13" spans="1:5" s="1" customFormat="1" ht="15" customHeight="1">
      <c r="A13" s="241" t="s">
        <v>97</v>
      </c>
      <c r="B13" s="660" t="s">
        <v>642</v>
      </c>
      <c r="C13" s="255">
        <v>0</v>
      </c>
      <c r="D13" s="251">
        <v>0</v>
      </c>
      <c r="E13" s="652">
        <f>'3. sz. melléklet'!E13+'28.sz. melléklet'!E13</f>
        <v>0</v>
      </c>
    </row>
    <row r="14" spans="1:5" s="1" customFormat="1" ht="15" customHeight="1">
      <c r="A14" s="244" t="s">
        <v>98</v>
      </c>
      <c r="B14" s="661" t="s">
        <v>603</v>
      </c>
      <c r="C14" s="256">
        <f>SUM(C12:C13)</f>
        <v>0</v>
      </c>
      <c r="D14" s="252">
        <v>0</v>
      </c>
      <c r="E14" s="654">
        <f>'3. sz. melléklet'!E14+'28.sz. melléklet'!E14</f>
        <v>0</v>
      </c>
    </row>
    <row r="15" spans="1:5" s="1" customFormat="1" ht="22.5">
      <c r="A15" s="241" t="s">
        <v>99</v>
      </c>
      <c r="B15" s="660" t="s">
        <v>604</v>
      </c>
      <c r="C15" s="255">
        <v>0</v>
      </c>
      <c r="D15" s="251">
        <v>0</v>
      </c>
      <c r="E15" s="652">
        <f>'3. sz. melléklet'!E15+'28.sz. melléklet'!E15-'6.sz. melléklet'!E83</f>
        <v>65928</v>
      </c>
    </row>
    <row r="16" spans="1:5" s="1" customFormat="1" ht="15" customHeight="1">
      <c r="A16" s="241" t="s">
        <v>100</v>
      </c>
      <c r="B16" s="660" t="s">
        <v>605</v>
      </c>
      <c r="C16" s="255">
        <v>0</v>
      </c>
      <c r="D16" s="251">
        <v>0</v>
      </c>
      <c r="E16" s="652">
        <f>'3. sz. melléklet'!E16+'28.sz. melléklet'!E16</f>
        <v>9054</v>
      </c>
    </row>
    <row r="17" spans="1:5" s="1" customFormat="1" ht="15" customHeight="1">
      <c r="A17" s="241" t="s">
        <v>101</v>
      </c>
      <c r="B17" s="660" t="s">
        <v>606</v>
      </c>
      <c r="C17" s="255">
        <v>0</v>
      </c>
      <c r="D17" s="251">
        <v>0</v>
      </c>
      <c r="E17" s="652">
        <f>'3. sz. melléklet'!E17+'28.sz. melléklet'!E17</f>
        <v>2914</v>
      </c>
    </row>
    <row r="18" spans="1:5" s="1" customFormat="1" ht="15" customHeight="1">
      <c r="A18" s="244" t="s">
        <v>203</v>
      </c>
      <c r="B18" s="661" t="s">
        <v>607</v>
      </c>
      <c r="C18" s="256">
        <f>SUM(C15:C17)</f>
        <v>0</v>
      </c>
      <c r="D18" s="252">
        <v>0</v>
      </c>
      <c r="E18" s="654">
        <f>SUM(E15:E17)</f>
        <v>77896</v>
      </c>
    </row>
    <row r="19" spans="1:5" s="1" customFormat="1" ht="15" customHeight="1">
      <c r="A19" s="241" t="s">
        <v>102</v>
      </c>
      <c r="B19" s="660" t="s">
        <v>608</v>
      </c>
      <c r="C19" s="255">
        <v>0</v>
      </c>
      <c r="D19" s="251">
        <v>0</v>
      </c>
      <c r="E19" s="652">
        <f>'3. sz. melléklet'!E19+'28.sz. melléklet'!E19</f>
        <v>13290</v>
      </c>
    </row>
    <row r="20" spans="1:5" s="1" customFormat="1" ht="15" customHeight="1">
      <c r="A20" s="241" t="s">
        <v>204</v>
      </c>
      <c r="B20" s="660" t="s">
        <v>609</v>
      </c>
      <c r="C20" s="255">
        <v>0</v>
      </c>
      <c r="D20" s="251">
        <v>0</v>
      </c>
      <c r="E20" s="652">
        <f>'3. sz. melléklet'!E20+'28.sz. melléklet'!E20</f>
        <v>53004</v>
      </c>
    </row>
    <row r="21" spans="1:5" s="1" customFormat="1" ht="15" customHeight="1">
      <c r="A21" s="241" t="s">
        <v>205</v>
      </c>
      <c r="B21" s="660" t="s">
        <v>610</v>
      </c>
      <c r="C21" s="255">
        <v>0</v>
      </c>
      <c r="D21" s="251">
        <v>0</v>
      </c>
      <c r="E21" s="652">
        <f>'3. sz. melléklet'!E21+'28.sz. melléklet'!E21</f>
        <v>0</v>
      </c>
    </row>
    <row r="22" spans="1:5" s="1" customFormat="1" ht="15" customHeight="1">
      <c r="A22" s="241" t="s">
        <v>206</v>
      </c>
      <c r="B22" s="660" t="s">
        <v>611</v>
      </c>
      <c r="C22" s="255">
        <v>0</v>
      </c>
      <c r="D22" s="251">
        <v>0</v>
      </c>
      <c r="E22" s="652">
        <f>'3. sz. melléklet'!E22+'28.sz. melléklet'!E22</f>
        <v>0</v>
      </c>
    </row>
    <row r="23" spans="1:5" s="1" customFormat="1" ht="15" customHeight="1">
      <c r="A23" s="244" t="s">
        <v>103</v>
      </c>
      <c r="B23" s="661" t="s">
        <v>612</v>
      </c>
      <c r="C23" s="256">
        <f>SUM(C19:C22)</f>
        <v>0</v>
      </c>
      <c r="D23" s="252">
        <v>0</v>
      </c>
      <c r="E23" s="654">
        <f>'3. sz. melléklet'!E23+'28.sz. melléklet'!E23</f>
        <v>66294</v>
      </c>
    </row>
    <row r="24" spans="1:5" ht="15" customHeight="1">
      <c r="A24" s="241" t="s">
        <v>207</v>
      </c>
      <c r="B24" s="660" t="s">
        <v>613</v>
      </c>
      <c r="C24" s="255">
        <v>0</v>
      </c>
      <c r="D24" s="251">
        <v>0</v>
      </c>
      <c r="E24" s="652">
        <f>'3. sz. melléklet'!E24+'28.sz. melléklet'!E24</f>
        <v>36159</v>
      </c>
    </row>
    <row r="25" spans="1:5" ht="15" customHeight="1">
      <c r="A25" s="241" t="s">
        <v>208</v>
      </c>
      <c r="B25" s="660" t="s">
        <v>614</v>
      </c>
      <c r="C25" s="255">
        <v>0</v>
      </c>
      <c r="D25" s="251">
        <v>0</v>
      </c>
      <c r="E25" s="652">
        <f>'3. sz. melléklet'!E25+'28.sz. melléklet'!E25</f>
        <v>9197</v>
      </c>
    </row>
    <row r="26" spans="1:5" ht="15" customHeight="1">
      <c r="A26" s="241" t="s">
        <v>91</v>
      </c>
      <c r="B26" s="660" t="s">
        <v>615</v>
      </c>
      <c r="C26" s="255">
        <v>0</v>
      </c>
      <c r="D26" s="251">
        <v>0</v>
      </c>
      <c r="E26" s="652">
        <f>'3. sz. melléklet'!E26+'28.sz. melléklet'!E26</f>
        <v>12296</v>
      </c>
    </row>
    <row r="27" spans="1:5" ht="15" customHeight="1">
      <c r="A27" s="244" t="s">
        <v>209</v>
      </c>
      <c r="B27" s="661" t="s">
        <v>616</v>
      </c>
      <c r="C27" s="256">
        <f>SUM(C24:C26)</f>
        <v>0</v>
      </c>
      <c r="D27" s="252">
        <v>0</v>
      </c>
      <c r="E27" s="654">
        <f>'3. sz. melléklet'!E27+'28.sz. melléklet'!E27</f>
        <v>57652</v>
      </c>
    </row>
    <row r="28" spans="1:5" ht="15" customHeight="1">
      <c r="A28" s="244" t="s">
        <v>104</v>
      </c>
      <c r="B28" s="661" t="s">
        <v>617</v>
      </c>
      <c r="C28" s="256">
        <v>0</v>
      </c>
      <c r="D28" s="252">
        <v>0</v>
      </c>
      <c r="E28" s="654">
        <f>'3. sz. melléklet'!E28+'28.sz. melléklet'!E28</f>
        <v>42128</v>
      </c>
    </row>
    <row r="29" spans="1:5" ht="15" customHeight="1">
      <c r="A29" s="244" t="s">
        <v>105</v>
      </c>
      <c r="B29" s="661" t="s">
        <v>618</v>
      </c>
      <c r="C29" s="256">
        <v>0</v>
      </c>
      <c r="D29" s="252">
        <v>0</v>
      </c>
      <c r="E29" s="654">
        <f>'3. sz. melléklet'!E29+'28.sz. melléklet'!E29-'6.sz. melléklet'!E83</f>
        <v>69406</v>
      </c>
    </row>
    <row r="30" spans="1:5" ht="18" customHeight="1">
      <c r="A30" s="244" t="s">
        <v>106</v>
      </c>
      <c r="B30" s="661" t="s">
        <v>41</v>
      </c>
      <c r="C30" s="658">
        <f>C11+C14+C18-C23-C27-C28-C29</f>
        <v>0</v>
      </c>
      <c r="D30" s="297">
        <f>D11+D14+D18-D23-D27-D28-D29</f>
        <v>0</v>
      </c>
      <c r="E30" s="654">
        <f>'3. sz. melléklet'!E30+'28.sz. melléklet'!E30</f>
        <v>-30776</v>
      </c>
    </row>
    <row r="31" spans="1:5" ht="15" customHeight="1">
      <c r="A31" s="241" t="s">
        <v>107</v>
      </c>
      <c r="B31" s="660" t="s">
        <v>619</v>
      </c>
      <c r="C31" s="255">
        <v>0</v>
      </c>
      <c r="D31" s="251">
        <v>0</v>
      </c>
      <c r="E31" s="652">
        <f>'3. sz. melléklet'!E31+'28.sz. melléklet'!E31</f>
        <v>480</v>
      </c>
    </row>
    <row r="32" spans="1:5" ht="22.5">
      <c r="A32" s="241" t="s">
        <v>210</v>
      </c>
      <c r="B32" s="660" t="s">
        <v>620</v>
      </c>
      <c r="C32" s="255">
        <v>0</v>
      </c>
      <c r="D32" s="251">
        <v>0</v>
      </c>
      <c r="E32" s="652">
        <f>'3. sz. melléklet'!E32+'28.sz. melléklet'!E32</f>
        <v>4329</v>
      </c>
    </row>
    <row r="33" spans="1:5" ht="15" customHeight="1">
      <c r="A33" s="241" t="s">
        <v>211</v>
      </c>
      <c r="B33" s="660" t="s">
        <v>621</v>
      </c>
      <c r="C33" s="255">
        <v>0</v>
      </c>
      <c r="D33" s="251">
        <v>0</v>
      </c>
      <c r="E33" s="652">
        <f>'3. sz. melléklet'!E33+'28.sz. melléklet'!E33</f>
        <v>2</v>
      </c>
    </row>
    <row r="34" spans="1:5" ht="15" customHeight="1">
      <c r="A34" s="241" t="s">
        <v>195</v>
      </c>
      <c r="B34" s="660" t="s">
        <v>623</v>
      </c>
      <c r="C34" s="255">
        <v>0</v>
      </c>
      <c r="D34" s="251">
        <v>0</v>
      </c>
      <c r="E34" s="652">
        <f>'3. sz. melléklet'!E34+'28.sz. melléklet'!E34</f>
        <v>0</v>
      </c>
    </row>
    <row r="35" spans="1:5" ht="22.5">
      <c r="A35" s="946" t="s">
        <v>212</v>
      </c>
      <c r="B35" s="947" t="s">
        <v>622</v>
      </c>
      <c r="C35" s="270">
        <f>SUM(C31:C34)</f>
        <v>0</v>
      </c>
      <c r="D35" s="271">
        <v>0</v>
      </c>
      <c r="E35" s="948">
        <f>'3. sz. melléklet'!E35+'28.sz. melléklet'!E35</f>
        <v>4811</v>
      </c>
    </row>
    <row r="36" spans="1:5" ht="15" customHeight="1">
      <c r="A36" s="241" t="s">
        <v>108</v>
      </c>
      <c r="B36" s="660" t="s">
        <v>624</v>
      </c>
      <c r="C36" s="255">
        <v>0</v>
      </c>
      <c r="D36" s="251">
        <v>0</v>
      </c>
      <c r="E36" s="243">
        <f>'3. sz. melléklet'!E36+'28.sz. melléklet'!E36</f>
        <v>0</v>
      </c>
    </row>
    <row r="37" spans="1:5" ht="15" customHeight="1">
      <c r="A37" s="951" t="s">
        <v>196</v>
      </c>
      <c r="B37" s="952" t="s">
        <v>625</v>
      </c>
      <c r="C37" s="953">
        <v>0</v>
      </c>
      <c r="D37" s="954">
        <v>0</v>
      </c>
      <c r="E37" s="955">
        <f>'3. sz. melléklet'!E37+'28.sz. melléklet'!E37</f>
        <v>0</v>
      </c>
    </row>
    <row r="38" spans="1:5" ht="15" customHeight="1">
      <c r="A38" s="241">
        <v>31</v>
      </c>
      <c r="B38" s="660" t="s">
        <v>626</v>
      </c>
      <c r="C38" s="255">
        <v>0</v>
      </c>
      <c r="D38" s="251">
        <v>0</v>
      </c>
      <c r="E38" s="243">
        <f>'3. sz. melléklet'!E38+'28.sz. melléklet'!E38</f>
        <v>0</v>
      </c>
    </row>
    <row r="39" spans="1:5" ht="15" customHeight="1">
      <c r="A39" s="951" t="s">
        <v>197</v>
      </c>
      <c r="B39" s="952" t="s">
        <v>627</v>
      </c>
      <c r="C39" s="953">
        <v>0</v>
      </c>
      <c r="D39" s="954">
        <v>0</v>
      </c>
      <c r="E39" s="955">
        <f>'3. sz. melléklet'!E39+'28.sz. melléklet'!E39</f>
        <v>0</v>
      </c>
    </row>
    <row r="40" spans="1:5" ht="15" customHeight="1">
      <c r="A40" s="244" t="s">
        <v>109</v>
      </c>
      <c r="B40" s="661" t="s">
        <v>628</v>
      </c>
      <c r="C40" s="256">
        <f>SUM(C36:C48)</f>
        <v>0</v>
      </c>
      <c r="D40" s="252">
        <f>SUM(D36:D48)</f>
        <v>0</v>
      </c>
      <c r="E40" s="246">
        <f>'3. sz. melléklet'!E40+'28.sz. melléklet'!E40</f>
        <v>0</v>
      </c>
    </row>
    <row r="41" spans="1:5" ht="18" customHeight="1" thickBot="1">
      <c r="A41" s="247" t="s">
        <v>111</v>
      </c>
      <c r="B41" s="662" t="s">
        <v>629</v>
      </c>
      <c r="C41" s="257">
        <v>0</v>
      </c>
      <c r="D41" s="253">
        <v>0</v>
      </c>
      <c r="E41" s="249">
        <f>'3. sz. melléklet'!E41+'28.sz. melléklet'!E41</f>
        <v>4811</v>
      </c>
    </row>
    <row r="42" spans="1:5" ht="7.5" customHeight="1" thickTop="1">
      <c r="A42" s="949"/>
      <c r="B42" s="950"/>
      <c r="C42" s="198"/>
      <c r="D42" s="198"/>
      <c r="E42" s="198"/>
    </row>
    <row r="43" spans="1:5" ht="15" customHeight="1">
      <c r="A43" s="237"/>
      <c r="B43" s="233"/>
      <c r="C43" s="234"/>
      <c r="D43" s="234"/>
      <c r="E43" s="294" t="s">
        <v>834</v>
      </c>
    </row>
    <row r="44" spans="1:5" ht="15" customHeight="1">
      <c r="A44" s="237"/>
      <c r="B44" s="233"/>
      <c r="C44" s="234"/>
      <c r="D44" s="234"/>
      <c r="E44" s="294" t="str">
        <f>E2</f>
        <v>a /2015. (V.  .) önkormányzati rendelethez</v>
      </c>
    </row>
    <row r="45" spans="1:5" ht="15" customHeight="1">
      <c r="A45" s="237"/>
      <c r="C45" s="234"/>
      <c r="D45" s="234"/>
      <c r="E45" s="234"/>
    </row>
    <row r="46" spans="1:5" ht="15" customHeight="1" thickBot="1">
      <c r="A46" s="237"/>
      <c r="B46" s="233"/>
      <c r="C46" s="10"/>
      <c r="D46" s="15"/>
      <c r="E46" s="5" t="s">
        <v>227</v>
      </c>
    </row>
    <row r="47" spans="1:5" ht="46.5" thickTop="1">
      <c r="A47" s="31" t="s">
        <v>230</v>
      </c>
      <c r="B47" s="32" t="s">
        <v>201</v>
      </c>
      <c r="C47" s="267" t="s">
        <v>228</v>
      </c>
      <c r="D47" s="32" t="s">
        <v>37</v>
      </c>
      <c r="E47" s="33" t="s">
        <v>39</v>
      </c>
    </row>
    <row r="48" spans="1:5" ht="15" customHeight="1" thickBot="1">
      <c r="A48" s="48" t="s">
        <v>910</v>
      </c>
      <c r="B48" s="49" t="s">
        <v>937</v>
      </c>
      <c r="C48" s="657" t="s">
        <v>912</v>
      </c>
      <c r="D48" s="49" t="s">
        <v>913</v>
      </c>
      <c r="E48" s="50" t="s">
        <v>938</v>
      </c>
    </row>
    <row r="49" spans="1:5" ht="18" customHeight="1" thickTop="1">
      <c r="A49" s="244" t="s">
        <v>214</v>
      </c>
      <c r="B49" s="661" t="s">
        <v>630</v>
      </c>
      <c r="C49" s="256">
        <f>C30+C41</f>
        <v>0</v>
      </c>
      <c r="D49" s="252">
        <f>D30+D41</f>
        <v>0</v>
      </c>
      <c r="E49" s="246">
        <f>'3. sz. melléklet'!E49+'28.sz. melléklet'!E49</f>
        <v>-25965</v>
      </c>
    </row>
    <row r="50" spans="1:5" ht="15" customHeight="1">
      <c r="A50" s="241" t="s">
        <v>112</v>
      </c>
      <c r="B50" s="660" t="s">
        <v>631</v>
      </c>
      <c r="C50" s="255">
        <v>0</v>
      </c>
      <c r="D50" s="251">
        <v>0</v>
      </c>
      <c r="E50" s="243">
        <f>'3. sz. melléklet'!E50+'28.sz. melléklet'!E50</f>
        <v>25074</v>
      </c>
    </row>
    <row r="51" spans="1:5" ht="15" customHeight="1">
      <c r="A51" s="241" t="s">
        <v>215</v>
      </c>
      <c r="B51" s="660" t="s">
        <v>632</v>
      </c>
      <c r="C51" s="255">
        <v>0</v>
      </c>
      <c r="D51" s="251">
        <v>0</v>
      </c>
      <c r="E51" s="243">
        <f>'3. sz. melléklet'!E51+'28.sz. melléklet'!E51</f>
        <v>2055</v>
      </c>
    </row>
    <row r="52" spans="1:5" ht="15" customHeight="1">
      <c r="A52" s="244" t="s">
        <v>113</v>
      </c>
      <c r="B52" s="661" t="s">
        <v>633</v>
      </c>
      <c r="C52" s="256">
        <f>SUM(C50:C51)</f>
        <v>0</v>
      </c>
      <c r="D52" s="252">
        <f>SUM(D50:D51)</f>
        <v>0</v>
      </c>
      <c r="E52" s="246">
        <f>'3. sz. melléklet'!E52+'28.sz. melléklet'!E52</f>
        <v>27129</v>
      </c>
    </row>
    <row r="53" spans="1:5" ht="15" customHeight="1">
      <c r="A53" s="244" t="s">
        <v>198</v>
      </c>
      <c r="B53" s="661" t="s">
        <v>634</v>
      </c>
      <c r="C53" s="256">
        <v>0</v>
      </c>
      <c r="D53" s="252">
        <v>0</v>
      </c>
      <c r="E53" s="246">
        <f>'3. sz. melléklet'!E53+'28.sz. melléklet'!E53</f>
        <v>2882</v>
      </c>
    </row>
    <row r="54" spans="1:5" ht="18" customHeight="1">
      <c r="A54" s="244" t="s">
        <v>216</v>
      </c>
      <c r="B54" s="661" t="s">
        <v>635</v>
      </c>
      <c r="C54" s="256">
        <f>C52-C53</f>
        <v>0</v>
      </c>
      <c r="D54" s="252">
        <f>D52-D53</f>
        <v>0</v>
      </c>
      <c r="E54" s="246">
        <f>'3. sz. melléklet'!E54+'28.sz. melléklet'!E54</f>
        <v>24247</v>
      </c>
    </row>
    <row r="55" spans="1:5" ht="18" customHeight="1" thickBot="1">
      <c r="A55" s="247" t="s">
        <v>217</v>
      </c>
      <c r="B55" s="663" t="s">
        <v>636</v>
      </c>
      <c r="C55" s="257">
        <f>C49+C54</f>
        <v>0</v>
      </c>
      <c r="D55" s="253">
        <f>D49+D54</f>
        <v>0</v>
      </c>
      <c r="E55" s="249">
        <f>E49+E54</f>
        <v>-1718</v>
      </c>
    </row>
    <row r="56" spans="2:6" ht="13.5" thickTop="1">
      <c r="B56" s="199"/>
      <c r="C56" s="203"/>
      <c r="D56" s="203"/>
      <c r="E56" s="203"/>
      <c r="F56" s="295"/>
    </row>
    <row r="57" spans="2:6" ht="12.75">
      <c r="B57" s="199"/>
      <c r="C57" s="203"/>
      <c r="D57" s="203"/>
      <c r="E57" s="203"/>
      <c r="F57" s="295"/>
    </row>
    <row r="58" spans="2:6" ht="12.75">
      <c r="B58" s="199"/>
      <c r="C58" s="203"/>
      <c r="D58" s="203"/>
      <c r="E58" s="203"/>
      <c r="F58" s="295"/>
    </row>
    <row r="59" spans="2:6" ht="12.75">
      <c r="B59" s="199"/>
      <c r="C59" s="198"/>
      <c r="D59" s="198"/>
      <c r="E59" s="198"/>
      <c r="F59" s="295"/>
    </row>
    <row r="60" spans="2:6" ht="12.75">
      <c r="B60" s="199"/>
      <c r="C60" s="198"/>
      <c r="D60" s="198"/>
      <c r="E60" s="198"/>
      <c r="F60" s="295"/>
    </row>
    <row r="61" spans="2:6" ht="12.75">
      <c r="B61" s="199"/>
      <c r="C61" s="203"/>
      <c r="D61" s="203"/>
      <c r="E61" s="203"/>
      <c r="F61" s="295"/>
    </row>
    <row r="62" spans="2:6" ht="12.75">
      <c r="B62" s="199"/>
      <c r="C62" s="203"/>
      <c r="D62" s="203"/>
      <c r="E62" s="203"/>
      <c r="F62" s="295"/>
    </row>
    <row r="63" spans="2:6" ht="12.75">
      <c r="B63" s="199"/>
      <c r="C63" s="203"/>
      <c r="D63" s="203"/>
      <c r="E63" s="203"/>
      <c r="F63" s="295"/>
    </row>
    <row r="64" spans="2:6" ht="12.75">
      <c r="B64" s="199"/>
      <c r="C64" s="203"/>
      <c r="D64" s="203"/>
      <c r="E64" s="203"/>
      <c r="F64" s="295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4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140625" style="9" customWidth="1"/>
    <col min="2" max="2" width="45.7109375" style="9" customWidth="1"/>
    <col min="3" max="6" width="16.7109375" style="9" customWidth="1"/>
  </cols>
  <sheetData>
    <row r="1" spans="1:6" ht="15" customHeight="1">
      <c r="A1" s="14"/>
      <c r="B1" s="14"/>
      <c r="C1" s="4"/>
      <c r="D1" s="4"/>
      <c r="E1" s="4"/>
      <c r="F1" s="5" t="s">
        <v>974</v>
      </c>
    </row>
    <row r="2" spans="1:6" ht="15" customHeight="1">
      <c r="A2" s="14"/>
      <c r="B2" s="14"/>
      <c r="C2" s="4"/>
      <c r="D2" s="4"/>
      <c r="E2" s="4"/>
      <c r="F2" s="5" t="str">
        <f>'1.d sz. melléklet'!F2</f>
        <v>a /2015. (V.  .) önkormányzati rendelethez</v>
      </c>
    </row>
    <row r="3" spans="1:6" ht="15" customHeight="1">
      <c r="A3" s="14"/>
      <c r="B3" s="14"/>
      <c r="C3" s="8"/>
      <c r="D3" s="8"/>
      <c r="E3" s="8"/>
      <c r="F3" s="8"/>
    </row>
    <row r="4" spans="1:6" ht="15" customHeight="1">
      <c r="A4" s="1001" t="s">
        <v>110</v>
      </c>
      <c r="B4" s="1002"/>
      <c r="C4" s="1002"/>
      <c r="D4" s="1002"/>
      <c r="E4" s="1002"/>
      <c r="F4" s="1002"/>
    </row>
    <row r="5" spans="1:6" ht="15" customHeight="1" thickBot="1">
      <c r="A5" s="14"/>
      <c r="B5" s="14"/>
      <c r="C5" s="10"/>
      <c r="D5" s="10"/>
      <c r="E5" s="10"/>
      <c r="F5" s="5" t="s">
        <v>227</v>
      </c>
    </row>
    <row r="6" spans="1:6" s="2" customFormat="1" ht="69" thickTop="1">
      <c r="A6" s="31" t="s">
        <v>230</v>
      </c>
      <c r="B6" s="32" t="s">
        <v>201</v>
      </c>
      <c r="C6" s="32" t="s">
        <v>74</v>
      </c>
      <c r="D6" s="32" t="s">
        <v>251</v>
      </c>
      <c r="E6" s="32" t="s">
        <v>252</v>
      </c>
      <c r="F6" s="33" t="s">
        <v>973</v>
      </c>
    </row>
    <row r="7" spans="1:6" s="2" customFormat="1" ht="15" customHeight="1" thickBot="1">
      <c r="A7" s="48" t="s">
        <v>910</v>
      </c>
      <c r="B7" s="49" t="s">
        <v>911</v>
      </c>
      <c r="C7" s="49" t="s">
        <v>912</v>
      </c>
      <c r="D7" s="49" t="s">
        <v>913</v>
      </c>
      <c r="E7" s="49" t="s">
        <v>914</v>
      </c>
      <c r="F7" s="50" t="s">
        <v>915</v>
      </c>
    </row>
    <row r="8" spans="1:6" ht="15" customHeight="1" thickTop="1">
      <c r="A8" s="69" t="s">
        <v>92</v>
      </c>
      <c r="B8" s="70" t="s">
        <v>75</v>
      </c>
      <c r="C8" s="71">
        <v>10276500</v>
      </c>
      <c r="D8" s="71">
        <v>10242100</v>
      </c>
      <c r="E8" s="71">
        <v>0</v>
      </c>
      <c r="F8" s="344">
        <v>-34400</v>
      </c>
    </row>
    <row r="9" spans="1:6" ht="22.5">
      <c r="A9" s="22" t="s">
        <v>93</v>
      </c>
      <c r="B9" s="23" t="s">
        <v>76</v>
      </c>
      <c r="C9" s="24">
        <v>344000</v>
      </c>
      <c r="D9" s="24">
        <v>344000</v>
      </c>
      <c r="E9" s="24">
        <v>0</v>
      </c>
      <c r="F9" s="52">
        <v>0</v>
      </c>
    </row>
    <row r="10" spans="1:6" ht="15" customHeight="1">
      <c r="A10" s="22" t="s">
        <v>94</v>
      </c>
      <c r="B10" s="23" t="s">
        <v>250</v>
      </c>
      <c r="C10" s="24">
        <v>59182</v>
      </c>
      <c r="D10" s="24">
        <v>59182</v>
      </c>
      <c r="E10" s="24">
        <v>0</v>
      </c>
      <c r="F10" s="52">
        <v>0</v>
      </c>
    </row>
    <row r="11" spans="1:6" ht="15" customHeight="1">
      <c r="A11" s="22" t="s">
        <v>95</v>
      </c>
      <c r="B11" s="23" t="s">
        <v>77</v>
      </c>
      <c r="C11" s="24">
        <v>18271620</v>
      </c>
      <c r="D11" s="24">
        <v>18271620</v>
      </c>
      <c r="E11" s="24">
        <v>0</v>
      </c>
      <c r="F11" s="52">
        <v>0</v>
      </c>
    </row>
    <row r="12" spans="1:6" ht="15" customHeight="1">
      <c r="A12" s="22" t="s">
        <v>96</v>
      </c>
      <c r="B12" s="23" t="s">
        <v>78</v>
      </c>
      <c r="C12" s="24">
        <v>113104</v>
      </c>
      <c r="D12" s="24">
        <v>113104</v>
      </c>
      <c r="E12" s="24">
        <v>0</v>
      </c>
      <c r="F12" s="52">
        <v>0</v>
      </c>
    </row>
    <row r="13" spans="1:6" ht="15" customHeight="1">
      <c r="A13" s="34" t="s">
        <v>97</v>
      </c>
      <c r="B13" s="35" t="s">
        <v>975</v>
      </c>
      <c r="C13" s="36">
        <v>29064406</v>
      </c>
      <c r="D13" s="36">
        <v>29030006</v>
      </c>
      <c r="E13" s="36">
        <v>0</v>
      </c>
      <c r="F13" s="87">
        <v>-34400</v>
      </c>
    </row>
    <row r="14" spans="1:6" ht="15" customHeight="1">
      <c r="A14" s="22" t="s">
        <v>98</v>
      </c>
      <c r="B14" s="23" t="s">
        <v>87</v>
      </c>
      <c r="C14" s="24">
        <v>663730</v>
      </c>
      <c r="D14" s="24">
        <v>663730</v>
      </c>
      <c r="E14" s="24">
        <v>0</v>
      </c>
      <c r="F14" s="52">
        <v>0</v>
      </c>
    </row>
    <row r="15" spans="1:6" ht="22.5">
      <c r="A15" s="22" t="s">
        <v>99</v>
      </c>
      <c r="B15" s="23" t="s">
        <v>246</v>
      </c>
      <c r="C15" s="24">
        <v>799140</v>
      </c>
      <c r="D15" s="24">
        <v>799140</v>
      </c>
      <c r="E15" s="24">
        <v>0</v>
      </c>
      <c r="F15" s="52">
        <v>0</v>
      </c>
    </row>
    <row r="16" spans="1:6" ht="22.5">
      <c r="A16" s="22" t="s">
        <v>100</v>
      </c>
      <c r="B16" s="23" t="s">
        <v>247</v>
      </c>
      <c r="C16" s="24">
        <v>1022604</v>
      </c>
      <c r="D16" s="24">
        <v>1022604</v>
      </c>
      <c r="E16" s="24">
        <v>0</v>
      </c>
      <c r="F16" s="52">
        <v>0</v>
      </c>
    </row>
    <row r="17" spans="1:6" ht="34.5">
      <c r="A17" s="22" t="s">
        <v>101</v>
      </c>
      <c r="B17" s="23" t="s">
        <v>248</v>
      </c>
      <c r="C17" s="24">
        <v>391160</v>
      </c>
      <c r="D17" s="24">
        <v>391160</v>
      </c>
      <c r="E17" s="24">
        <v>0</v>
      </c>
      <c r="F17" s="52">
        <v>0</v>
      </c>
    </row>
    <row r="18" spans="1:6" ht="23.25" thickBot="1">
      <c r="A18" s="26" t="s">
        <v>203</v>
      </c>
      <c r="B18" s="27" t="s">
        <v>249</v>
      </c>
      <c r="C18" s="28">
        <v>195000</v>
      </c>
      <c r="D18" s="28">
        <v>195000</v>
      </c>
      <c r="E18" s="28">
        <v>0</v>
      </c>
      <c r="F18" s="53">
        <v>0</v>
      </c>
    </row>
    <row r="19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5.140625" style="9" customWidth="1"/>
    <col min="2" max="2" width="45.7109375" style="9" customWidth="1"/>
    <col min="3" max="6" width="16.7109375" style="9" customWidth="1"/>
  </cols>
  <sheetData>
    <row r="1" spans="1:6" ht="15" customHeight="1">
      <c r="A1" s="14"/>
      <c r="B1" s="14"/>
      <c r="C1" s="4"/>
      <c r="D1" s="4"/>
      <c r="E1" s="4"/>
      <c r="F1" s="5" t="s">
        <v>976</v>
      </c>
    </row>
    <row r="2" spans="1:6" ht="15" customHeight="1">
      <c r="A2" s="14"/>
      <c r="B2" s="14"/>
      <c r="C2" s="4"/>
      <c r="D2" s="4"/>
      <c r="E2" s="4"/>
      <c r="F2" s="5" t="str">
        <f>'1.d sz. melléklet'!F2</f>
        <v>a /2015. (V.  .) önkormányzati rendelethez</v>
      </c>
    </row>
    <row r="3" spans="1:6" ht="15" customHeight="1">
      <c r="A3" s="14"/>
      <c r="B3" s="14"/>
      <c r="C3" s="8"/>
      <c r="D3" s="8"/>
      <c r="E3" s="8"/>
      <c r="F3" s="8"/>
    </row>
    <row r="4" spans="1:6" ht="15" customHeight="1">
      <c r="A4" s="1000" t="s">
        <v>255</v>
      </c>
      <c r="B4" s="1000"/>
      <c r="C4" s="1000"/>
      <c r="D4" s="1000"/>
      <c r="E4" s="1000"/>
      <c r="F4" s="1000"/>
    </row>
    <row r="5" spans="1:6" ht="15" customHeight="1">
      <c r="A5" s="204"/>
      <c r="B5" s="258"/>
      <c r="C5" s="258"/>
      <c r="D5" s="258"/>
      <c r="E5" s="258"/>
      <c r="F5" s="258"/>
    </row>
    <row r="6" spans="1:6" ht="15" customHeight="1" thickBot="1">
      <c r="A6" s="14"/>
      <c r="B6" s="14"/>
      <c r="C6" s="10"/>
      <c r="D6" s="10"/>
      <c r="E6" s="5" t="s">
        <v>227</v>
      </c>
      <c r="F6"/>
    </row>
    <row r="7" spans="1:5" s="2" customFormat="1" ht="81" thickTop="1">
      <c r="A7" s="31" t="s">
        <v>230</v>
      </c>
      <c r="B7" s="32" t="s">
        <v>201</v>
      </c>
      <c r="C7" s="103" t="s">
        <v>253</v>
      </c>
      <c r="D7" s="103" t="s">
        <v>254</v>
      </c>
      <c r="E7" s="104" t="s">
        <v>977</v>
      </c>
    </row>
    <row r="8" spans="1:5" s="2" customFormat="1" ht="15" customHeight="1" thickBot="1">
      <c r="A8" s="48" t="s">
        <v>910</v>
      </c>
      <c r="B8" s="49" t="s">
        <v>911</v>
      </c>
      <c r="C8" s="49" t="s">
        <v>912</v>
      </c>
      <c r="D8" s="49" t="s">
        <v>913</v>
      </c>
      <c r="E8" s="50" t="s">
        <v>914</v>
      </c>
    </row>
    <row r="9" spans="1:6" ht="24" thickBot="1" thickTop="1">
      <c r="A9" s="345" t="s">
        <v>92</v>
      </c>
      <c r="B9" s="346" t="s">
        <v>79</v>
      </c>
      <c r="C9" s="347">
        <v>320000</v>
      </c>
      <c r="D9" s="347">
        <v>313599</v>
      </c>
      <c r="E9" s="348">
        <v>-6401</v>
      </c>
      <c r="F9"/>
    </row>
    <row r="10" ht="13.5" thickTop="1"/>
  </sheetData>
  <sheetProtection/>
  <mergeCells count="1">
    <mergeCell ref="A4:F4"/>
  </mergeCells>
  <printOptions/>
  <pageMargins left="0.75" right="0.75" top="1" bottom="1" header="0.5" footer="0.5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34.7109375" style="9" customWidth="1"/>
    <col min="3" max="14" width="8.7109375" style="9" customWidth="1"/>
  </cols>
  <sheetData>
    <row r="1" spans="1:22" ht="13.5" customHeight="1">
      <c r="A1"/>
      <c r="B1"/>
      <c r="C1"/>
      <c r="D1"/>
      <c r="E1"/>
      <c r="F1"/>
      <c r="G1"/>
      <c r="H1"/>
      <c r="I1" s="14"/>
      <c r="J1" s="14"/>
      <c r="K1" s="4"/>
      <c r="L1" s="4"/>
      <c r="M1" s="4"/>
      <c r="N1" s="5" t="s">
        <v>978</v>
      </c>
      <c r="O1" s="9"/>
      <c r="P1" s="9"/>
      <c r="Q1" s="9"/>
      <c r="R1" s="9"/>
      <c r="S1" s="9"/>
      <c r="T1" s="9"/>
      <c r="U1" s="9"/>
      <c r="V1" s="9"/>
    </row>
    <row r="2" spans="1:22" ht="13.5" customHeight="1">
      <c r="A2"/>
      <c r="B2"/>
      <c r="C2"/>
      <c r="D2"/>
      <c r="E2"/>
      <c r="F2"/>
      <c r="G2"/>
      <c r="H2"/>
      <c r="I2" s="14"/>
      <c r="J2" s="14"/>
      <c r="K2" s="4"/>
      <c r="L2" s="4"/>
      <c r="M2" s="4"/>
      <c r="N2" s="5" t="str">
        <f>'1.d sz. melléklet'!F2</f>
        <v>a /2015. (V.  .) önkormányzati rendelethez</v>
      </c>
      <c r="O2" s="9"/>
      <c r="P2" s="9"/>
      <c r="Q2" s="9"/>
      <c r="R2" s="9"/>
      <c r="S2" s="9"/>
      <c r="T2" s="9"/>
      <c r="U2" s="9"/>
      <c r="V2" s="9"/>
    </row>
    <row r="3" spans="1:22" ht="13.5" customHeight="1">
      <c r="A3"/>
      <c r="B3"/>
      <c r="C3"/>
      <c r="D3"/>
      <c r="E3"/>
      <c r="F3"/>
      <c r="G3"/>
      <c r="H3"/>
      <c r="I3" s="14"/>
      <c r="J3" s="14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9"/>
    </row>
    <row r="4" spans="1:14" ht="13.5" customHeight="1">
      <c r="A4" s="1001" t="s">
        <v>292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</row>
    <row r="5" spans="1:14" ht="13.5" customHeight="1" thickBot="1">
      <c r="A5" s="14"/>
      <c r="B5" s="14"/>
      <c r="C5" s="10"/>
      <c r="D5" s="10"/>
      <c r="E5" s="10"/>
      <c r="F5" s="5"/>
      <c r="N5" s="5" t="s">
        <v>227</v>
      </c>
    </row>
    <row r="6" spans="1:14" s="1" customFormat="1" ht="38.25" customHeight="1" thickTop="1">
      <c r="A6" s="1030" t="s">
        <v>230</v>
      </c>
      <c r="B6" s="1025" t="s">
        <v>201</v>
      </c>
      <c r="C6" s="1025" t="s">
        <v>59</v>
      </c>
      <c r="D6" s="1025" t="s">
        <v>536</v>
      </c>
      <c r="E6" s="1025" t="s">
        <v>60</v>
      </c>
      <c r="F6" s="1025" t="s">
        <v>534</v>
      </c>
      <c r="G6" s="1025"/>
      <c r="H6" s="1025" t="s">
        <v>537</v>
      </c>
      <c r="I6" s="1025" t="s">
        <v>546</v>
      </c>
      <c r="J6" s="1025" t="s">
        <v>535</v>
      </c>
      <c r="K6" s="1025"/>
      <c r="L6" s="1027" t="s">
        <v>545</v>
      </c>
      <c r="M6" s="1028"/>
      <c r="N6" s="1029"/>
    </row>
    <row r="7" spans="1:14" s="1" customFormat="1" ht="22.5">
      <c r="A7" s="1031"/>
      <c r="B7" s="1026"/>
      <c r="C7" s="1026"/>
      <c r="D7" s="1026"/>
      <c r="E7" s="1026"/>
      <c r="F7" s="17" t="s">
        <v>538</v>
      </c>
      <c r="G7" s="115" t="s">
        <v>539</v>
      </c>
      <c r="H7" s="1026"/>
      <c r="I7" s="1026"/>
      <c r="J7" s="17" t="s">
        <v>538</v>
      </c>
      <c r="K7" s="115" t="s">
        <v>539</v>
      </c>
      <c r="L7" s="116" t="s">
        <v>538</v>
      </c>
      <c r="M7" s="117" t="s">
        <v>539</v>
      </c>
      <c r="N7" s="118" t="s">
        <v>544</v>
      </c>
    </row>
    <row r="8" spans="1:14" s="1" customFormat="1" ht="13.5" customHeight="1" thickBot="1">
      <c r="A8" s="124" t="s">
        <v>910</v>
      </c>
      <c r="B8" s="117" t="s">
        <v>911</v>
      </c>
      <c r="C8" s="117" t="s">
        <v>912</v>
      </c>
      <c r="D8" s="117" t="s">
        <v>913</v>
      </c>
      <c r="E8" s="117" t="s">
        <v>914</v>
      </c>
      <c r="F8" s="117" t="s">
        <v>915</v>
      </c>
      <c r="G8" s="117" t="s">
        <v>916</v>
      </c>
      <c r="H8" s="117" t="s">
        <v>917</v>
      </c>
      <c r="I8" s="117" t="s">
        <v>918</v>
      </c>
      <c r="J8" s="117" t="s">
        <v>919</v>
      </c>
      <c r="K8" s="117" t="s">
        <v>920</v>
      </c>
      <c r="L8" s="117" t="s">
        <v>921</v>
      </c>
      <c r="M8" s="117" t="s">
        <v>979</v>
      </c>
      <c r="N8" s="125" t="s">
        <v>980</v>
      </c>
    </row>
    <row r="9" spans="1:14" s="1" customFormat="1" ht="34.5" thickTop="1">
      <c r="A9" s="19" t="s">
        <v>92</v>
      </c>
      <c r="B9" s="70" t="s">
        <v>523</v>
      </c>
      <c r="C9" s="71">
        <v>0</v>
      </c>
      <c r="D9" s="544">
        <v>0</v>
      </c>
      <c r="E9" s="71">
        <v>73928</v>
      </c>
      <c r="F9" s="544">
        <v>0</v>
      </c>
      <c r="G9" s="544">
        <v>0</v>
      </c>
      <c r="H9" s="544">
        <f>C9+E9</f>
        <v>73928</v>
      </c>
      <c r="I9" s="544">
        <v>0</v>
      </c>
      <c r="J9" s="544">
        <v>0</v>
      </c>
      <c r="K9" s="71">
        <v>73928</v>
      </c>
      <c r="L9" s="544">
        <f>C9-J9</f>
        <v>0</v>
      </c>
      <c r="M9" s="544">
        <f>E9-K9</f>
        <v>0</v>
      </c>
      <c r="N9" s="545">
        <f>SUM(L9:M9)</f>
        <v>0</v>
      </c>
    </row>
    <row r="10" spans="1:14" s="1" customFormat="1" ht="34.5">
      <c r="A10" s="21" t="s">
        <v>93</v>
      </c>
      <c r="B10" s="23" t="s">
        <v>522</v>
      </c>
      <c r="C10" s="24">
        <v>0</v>
      </c>
      <c r="D10" s="108">
        <v>0</v>
      </c>
      <c r="E10" s="24">
        <v>21265</v>
      </c>
      <c r="F10" s="108">
        <v>0</v>
      </c>
      <c r="G10" s="108">
        <v>0</v>
      </c>
      <c r="H10" s="108">
        <f aca="true" t="shared" si="0" ref="H10:H25">C10+E10</f>
        <v>21265</v>
      </c>
      <c r="I10" s="108">
        <v>0</v>
      </c>
      <c r="J10" s="108">
        <v>0</v>
      </c>
      <c r="K10" s="24">
        <v>21265</v>
      </c>
      <c r="L10" s="108">
        <f aca="true" t="shared" si="1" ref="L10:L20">C10-J10</f>
        <v>0</v>
      </c>
      <c r="M10" s="108">
        <f aca="true" t="shared" si="2" ref="M10:M20">E10-K10</f>
        <v>0</v>
      </c>
      <c r="N10" s="109">
        <f aca="true" t="shared" si="3" ref="N10:N25">SUM(L10:M10)</f>
        <v>0</v>
      </c>
    </row>
    <row r="11" spans="1:14" s="1" customFormat="1" ht="22.5">
      <c r="A11" s="21" t="s">
        <v>94</v>
      </c>
      <c r="B11" s="23" t="s">
        <v>521</v>
      </c>
      <c r="C11" s="24">
        <v>9259</v>
      </c>
      <c r="D11" s="108">
        <v>0</v>
      </c>
      <c r="E11" s="24">
        <v>78841</v>
      </c>
      <c r="F11" s="108">
        <v>-2283</v>
      </c>
      <c r="G11" s="108">
        <v>-3620</v>
      </c>
      <c r="H11" s="108">
        <f>C11+E11+G11+F11</f>
        <v>82197</v>
      </c>
      <c r="I11" s="108">
        <v>0</v>
      </c>
      <c r="J11" s="108">
        <v>5888</v>
      </c>
      <c r="K11" s="24">
        <v>74141</v>
      </c>
      <c r="L11" s="108">
        <f>C11-J11+F11</f>
        <v>1088</v>
      </c>
      <c r="M11" s="108">
        <f>E11-K11+G11</f>
        <v>1080</v>
      </c>
      <c r="N11" s="109">
        <f t="shared" si="3"/>
        <v>2168</v>
      </c>
    </row>
    <row r="12" spans="1:14" s="1" customFormat="1" ht="22.5">
      <c r="A12" s="21" t="s">
        <v>95</v>
      </c>
      <c r="B12" s="23" t="s">
        <v>524</v>
      </c>
      <c r="C12" s="24">
        <v>2474</v>
      </c>
      <c r="D12" s="108">
        <v>0</v>
      </c>
      <c r="E12" s="24">
        <v>67063</v>
      </c>
      <c r="F12" s="108">
        <v>0</v>
      </c>
      <c r="G12" s="108">
        <v>0</v>
      </c>
      <c r="H12" s="108">
        <f t="shared" si="0"/>
        <v>69537</v>
      </c>
      <c r="I12" s="108">
        <v>0</v>
      </c>
      <c r="J12" s="108">
        <v>156</v>
      </c>
      <c r="K12" s="24">
        <v>66473</v>
      </c>
      <c r="L12" s="108">
        <f t="shared" si="1"/>
        <v>2318</v>
      </c>
      <c r="M12" s="108">
        <f t="shared" si="2"/>
        <v>590</v>
      </c>
      <c r="N12" s="109">
        <f t="shared" si="3"/>
        <v>2908</v>
      </c>
    </row>
    <row r="13" spans="1:14" s="1" customFormat="1" ht="22.5">
      <c r="A13" s="21" t="s">
        <v>96</v>
      </c>
      <c r="B13" s="23" t="s">
        <v>525</v>
      </c>
      <c r="C13" s="24">
        <v>0</v>
      </c>
      <c r="D13" s="108">
        <v>0</v>
      </c>
      <c r="E13" s="24">
        <v>2500</v>
      </c>
      <c r="F13" s="108">
        <v>0</v>
      </c>
      <c r="G13" s="108">
        <v>0</v>
      </c>
      <c r="H13" s="108">
        <f t="shared" si="0"/>
        <v>2500</v>
      </c>
      <c r="I13" s="108">
        <v>0</v>
      </c>
      <c r="J13" s="108">
        <v>0</v>
      </c>
      <c r="K13" s="24">
        <v>2500</v>
      </c>
      <c r="L13" s="108">
        <f t="shared" si="1"/>
        <v>0</v>
      </c>
      <c r="M13" s="108">
        <f t="shared" si="2"/>
        <v>0</v>
      </c>
      <c r="N13" s="109">
        <f t="shared" si="3"/>
        <v>0</v>
      </c>
    </row>
    <row r="14" spans="1:14" s="1" customFormat="1" ht="34.5">
      <c r="A14" s="21" t="s">
        <v>97</v>
      </c>
      <c r="B14" s="23" t="s">
        <v>526</v>
      </c>
      <c r="C14" s="24">
        <v>0</v>
      </c>
      <c r="D14" s="108">
        <v>0</v>
      </c>
      <c r="E14" s="24">
        <v>1180</v>
      </c>
      <c r="F14" s="108">
        <v>0</v>
      </c>
      <c r="G14" s="108">
        <v>0</v>
      </c>
      <c r="H14" s="108">
        <f t="shared" si="0"/>
        <v>1180</v>
      </c>
      <c r="I14" s="108">
        <v>0</v>
      </c>
      <c r="J14" s="108">
        <v>0</v>
      </c>
      <c r="K14" s="24">
        <v>1180</v>
      </c>
      <c r="L14" s="108">
        <f t="shared" si="1"/>
        <v>0</v>
      </c>
      <c r="M14" s="108">
        <f t="shared" si="2"/>
        <v>0</v>
      </c>
      <c r="N14" s="109">
        <f t="shared" si="3"/>
        <v>0</v>
      </c>
    </row>
    <row r="15" spans="1:14" s="1" customFormat="1" ht="34.5">
      <c r="A15" s="21" t="s">
        <v>98</v>
      </c>
      <c r="B15" s="23" t="s">
        <v>527</v>
      </c>
      <c r="C15" s="24">
        <v>0</v>
      </c>
      <c r="D15" s="108">
        <v>0</v>
      </c>
      <c r="E15" s="24">
        <v>7152</v>
      </c>
      <c r="F15" s="108">
        <v>0</v>
      </c>
      <c r="G15" s="108">
        <v>0</v>
      </c>
      <c r="H15" s="108">
        <f t="shared" si="0"/>
        <v>7152</v>
      </c>
      <c r="I15" s="108">
        <v>0</v>
      </c>
      <c r="J15" s="108">
        <v>0</v>
      </c>
      <c r="K15" s="24">
        <v>7152</v>
      </c>
      <c r="L15" s="108">
        <f t="shared" si="1"/>
        <v>0</v>
      </c>
      <c r="M15" s="108">
        <f t="shared" si="2"/>
        <v>0</v>
      </c>
      <c r="N15" s="109">
        <f t="shared" si="3"/>
        <v>0</v>
      </c>
    </row>
    <row r="16" spans="1:14" s="1" customFormat="1" ht="22.5">
      <c r="A16" s="21" t="s">
        <v>99</v>
      </c>
      <c r="B16" s="23" t="s">
        <v>528</v>
      </c>
      <c r="C16" s="24">
        <v>0</v>
      </c>
      <c r="D16" s="108">
        <v>0</v>
      </c>
      <c r="E16" s="24">
        <v>2172</v>
      </c>
      <c r="F16" s="108">
        <v>0</v>
      </c>
      <c r="G16" s="108">
        <v>0</v>
      </c>
      <c r="H16" s="108">
        <f t="shared" si="0"/>
        <v>2172</v>
      </c>
      <c r="I16" s="108">
        <v>0</v>
      </c>
      <c r="J16" s="108">
        <v>0</v>
      </c>
      <c r="K16" s="24">
        <v>2172</v>
      </c>
      <c r="L16" s="108">
        <f t="shared" si="1"/>
        <v>0</v>
      </c>
      <c r="M16" s="108">
        <f t="shared" si="2"/>
        <v>0</v>
      </c>
      <c r="N16" s="109">
        <f t="shared" si="3"/>
        <v>0</v>
      </c>
    </row>
    <row r="17" spans="1:14" s="1" customFormat="1" ht="22.5">
      <c r="A17" s="100" t="s">
        <v>100</v>
      </c>
      <c r="B17" s="35" t="s">
        <v>981</v>
      </c>
      <c r="C17" s="36">
        <f>SUM(C9:C16)</f>
        <v>11733</v>
      </c>
      <c r="D17" s="36">
        <f aca="true" t="shared" si="4" ref="D17:K17">SUM(D9:D16)</f>
        <v>0</v>
      </c>
      <c r="E17" s="36">
        <f t="shared" si="4"/>
        <v>254101</v>
      </c>
      <c r="F17" s="36">
        <f t="shared" si="4"/>
        <v>-2283</v>
      </c>
      <c r="G17" s="36">
        <f t="shared" si="4"/>
        <v>-3620</v>
      </c>
      <c r="H17" s="36">
        <f t="shared" si="4"/>
        <v>259931</v>
      </c>
      <c r="I17" s="36">
        <f t="shared" si="4"/>
        <v>0</v>
      </c>
      <c r="J17" s="36">
        <f t="shared" si="4"/>
        <v>6044</v>
      </c>
      <c r="K17" s="36">
        <f t="shared" si="4"/>
        <v>248811</v>
      </c>
      <c r="L17" s="36">
        <f>SUM(L9:L16)</f>
        <v>3406</v>
      </c>
      <c r="M17" s="36">
        <f>SUM(M9:M16)</f>
        <v>1670</v>
      </c>
      <c r="N17" s="87">
        <f>SUM(N9:N16)</f>
        <v>5076</v>
      </c>
    </row>
    <row r="18" spans="1:14" ht="34.5">
      <c r="A18" s="21" t="s">
        <v>101</v>
      </c>
      <c r="B18" s="23" t="s">
        <v>529</v>
      </c>
      <c r="C18" s="24">
        <v>0</v>
      </c>
      <c r="D18" s="108">
        <v>0</v>
      </c>
      <c r="E18" s="24">
        <v>0</v>
      </c>
      <c r="F18" s="108">
        <v>0</v>
      </c>
      <c r="G18" s="108">
        <v>0</v>
      </c>
      <c r="H18" s="108">
        <f t="shared" si="0"/>
        <v>0</v>
      </c>
      <c r="I18" s="108">
        <v>0</v>
      </c>
      <c r="J18" s="108">
        <v>0</v>
      </c>
      <c r="K18" s="24">
        <v>0</v>
      </c>
      <c r="L18" s="108">
        <f t="shared" si="1"/>
        <v>0</v>
      </c>
      <c r="M18" s="108">
        <f t="shared" si="2"/>
        <v>0</v>
      </c>
      <c r="N18" s="109">
        <f t="shared" si="3"/>
        <v>0</v>
      </c>
    </row>
    <row r="19" spans="1:14" ht="34.5">
      <c r="A19" s="21" t="s">
        <v>203</v>
      </c>
      <c r="B19" s="23" t="s">
        <v>530</v>
      </c>
      <c r="C19" s="24">
        <v>0</v>
      </c>
      <c r="D19" s="108">
        <v>0</v>
      </c>
      <c r="E19" s="24">
        <v>175</v>
      </c>
      <c r="F19" s="108">
        <v>0</v>
      </c>
      <c r="G19" s="108">
        <v>0</v>
      </c>
      <c r="H19" s="108">
        <f t="shared" si="0"/>
        <v>175</v>
      </c>
      <c r="I19" s="108">
        <v>0</v>
      </c>
      <c r="J19" s="108">
        <v>0</v>
      </c>
      <c r="K19" s="24">
        <v>0</v>
      </c>
      <c r="L19" s="108">
        <f t="shared" si="1"/>
        <v>0</v>
      </c>
      <c r="M19" s="108">
        <f t="shared" si="2"/>
        <v>175</v>
      </c>
      <c r="N19" s="109">
        <f t="shared" si="3"/>
        <v>175</v>
      </c>
    </row>
    <row r="20" spans="1:14" ht="34.5">
      <c r="A20" s="21" t="s">
        <v>102</v>
      </c>
      <c r="B20" s="23" t="s">
        <v>531</v>
      </c>
      <c r="C20" s="24">
        <v>0</v>
      </c>
      <c r="D20" s="108">
        <v>0</v>
      </c>
      <c r="E20" s="24">
        <v>3660</v>
      </c>
      <c r="F20" s="108">
        <v>0</v>
      </c>
      <c r="G20" s="108">
        <v>0</v>
      </c>
      <c r="H20" s="108">
        <f t="shared" si="0"/>
        <v>3660</v>
      </c>
      <c r="I20" s="108">
        <v>0</v>
      </c>
      <c r="J20" s="108">
        <v>0</v>
      </c>
      <c r="K20" s="24">
        <v>0</v>
      </c>
      <c r="L20" s="108">
        <f t="shared" si="1"/>
        <v>0</v>
      </c>
      <c r="M20" s="108">
        <f t="shared" si="2"/>
        <v>3660</v>
      </c>
      <c r="N20" s="109">
        <f t="shared" si="3"/>
        <v>3660</v>
      </c>
    </row>
    <row r="21" spans="1:14" ht="22.5">
      <c r="A21" s="100" t="s">
        <v>204</v>
      </c>
      <c r="B21" s="35" t="s">
        <v>532</v>
      </c>
      <c r="C21" s="36">
        <f>SUM(C18:C20)</f>
        <v>0</v>
      </c>
      <c r="D21" s="36">
        <f aca="true" t="shared" si="5" ref="D21:N21">SUM(D18:D20)</f>
        <v>0</v>
      </c>
      <c r="E21" s="36">
        <f t="shared" si="5"/>
        <v>3835</v>
      </c>
      <c r="F21" s="36">
        <f t="shared" si="5"/>
        <v>0</v>
      </c>
      <c r="G21" s="36">
        <f t="shared" si="5"/>
        <v>0</v>
      </c>
      <c r="H21" s="36">
        <f t="shared" si="5"/>
        <v>3835</v>
      </c>
      <c r="I21" s="36">
        <f t="shared" si="5"/>
        <v>0</v>
      </c>
      <c r="J21" s="36">
        <f t="shared" si="5"/>
        <v>0</v>
      </c>
      <c r="K21" s="36">
        <f t="shared" si="5"/>
        <v>0</v>
      </c>
      <c r="L21" s="36">
        <f t="shared" si="5"/>
        <v>0</v>
      </c>
      <c r="M21" s="36">
        <f t="shared" si="5"/>
        <v>3835</v>
      </c>
      <c r="N21" s="87">
        <f t="shared" si="5"/>
        <v>3835</v>
      </c>
    </row>
    <row r="22" spans="1:14" ht="13.5" customHeight="1">
      <c r="A22" s="21" t="s">
        <v>205</v>
      </c>
      <c r="B22" s="23" t="s">
        <v>143</v>
      </c>
      <c r="C22" s="24">
        <f>SUM(C23:C25)</f>
        <v>717</v>
      </c>
      <c r="D22" s="24">
        <f aca="true" t="shared" si="6" ref="D22:N22">SUM(D23:D25)</f>
        <v>0</v>
      </c>
      <c r="E22" s="24">
        <f t="shared" si="6"/>
        <v>1</v>
      </c>
      <c r="F22" s="24">
        <f t="shared" si="6"/>
        <v>0</v>
      </c>
      <c r="G22" s="24">
        <f t="shared" si="6"/>
        <v>0</v>
      </c>
      <c r="H22" s="24">
        <f t="shared" si="6"/>
        <v>718</v>
      </c>
      <c r="I22" s="24">
        <f t="shared" si="6"/>
        <v>0</v>
      </c>
      <c r="J22" s="24">
        <f t="shared" si="6"/>
        <v>0</v>
      </c>
      <c r="K22" s="24">
        <f t="shared" si="6"/>
        <v>210</v>
      </c>
      <c r="L22" s="24">
        <f t="shared" si="6"/>
        <v>0</v>
      </c>
      <c r="M22" s="24">
        <f t="shared" si="6"/>
        <v>508</v>
      </c>
      <c r="N22" s="52">
        <f t="shared" si="6"/>
        <v>508</v>
      </c>
    </row>
    <row r="23" spans="1:14" ht="13.5" customHeight="1">
      <c r="A23" s="21" t="s">
        <v>206</v>
      </c>
      <c r="B23" s="23" t="s">
        <v>140</v>
      </c>
      <c r="C23" s="24">
        <v>50</v>
      </c>
      <c r="D23" s="108">
        <v>0</v>
      </c>
      <c r="E23" s="24">
        <v>0</v>
      </c>
      <c r="F23" s="108">
        <v>0</v>
      </c>
      <c r="G23" s="108">
        <v>0</v>
      </c>
      <c r="H23" s="108">
        <f t="shared" si="0"/>
        <v>50</v>
      </c>
      <c r="I23" s="108">
        <v>0</v>
      </c>
      <c r="J23" s="108">
        <v>0</v>
      </c>
      <c r="K23" s="24">
        <v>50</v>
      </c>
      <c r="L23" s="108">
        <v>0</v>
      </c>
      <c r="M23" s="108">
        <v>0</v>
      </c>
      <c r="N23" s="109">
        <f t="shared" si="3"/>
        <v>0</v>
      </c>
    </row>
    <row r="24" spans="1:14" ht="13.5" customHeight="1">
      <c r="A24" s="21" t="s">
        <v>103</v>
      </c>
      <c r="B24" s="23" t="s">
        <v>141</v>
      </c>
      <c r="C24" s="24">
        <v>119</v>
      </c>
      <c r="D24" s="108">
        <v>0</v>
      </c>
      <c r="E24" s="24">
        <v>1</v>
      </c>
      <c r="F24" s="108">
        <v>0</v>
      </c>
      <c r="G24" s="108">
        <v>0</v>
      </c>
      <c r="H24" s="108">
        <f t="shared" si="0"/>
        <v>120</v>
      </c>
      <c r="I24" s="108">
        <v>0</v>
      </c>
      <c r="J24" s="108">
        <v>0</v>
      </c>
      <c r="K24" s="24">
        <v>0</v>
      </c>
      <c r="L24" s="108">
        <v>0</v>
      </c>
      <c r="M24" s="108">
        <v>120</v>
      </c>
      <c r="N24" s="109">
        <f t="shared" si="3"/>
        <v>120</v>
      </c>
    </row>
    <row r="25" spans="1:14" ht="13.5" customHeight="1">
      <c r="A25" s="21" t="s">
        <v>207</v>
      </c>
      <c r="B25" s="23" t="s">
        <v>142</v>
      </c>
      <c r="C25" s="24">
        <v>548</v>
      </c>
      <c r="D25" s="108">
        <v>0</v>
      </c>
      <c r="E25" s="24">
        <v>0</v>
      </c>
      <c r="F25" s="108">
        <v>0</v>
      </c>
      <c r="G25" s="108">
        <v>0</v>
      </c>
      <c r="H25" s="108">
        <f t="shared" si="0"/>
        <v>548</v>
      </c>
      <c r="I25" s="108">
        <v>0</v>
      </c>
      <c r="J25" s="108">
        <v>0</v>
      </c>
      <c r="K25" s="24">
        <v>160</v>
      </c>
      <c r="L25" s="108">
        <v>0</v>
      </c>
      <c r="M25" s="108">
        <v>388</v>
      </c>
      <c r="N25" s="109">
        <f t="shared" si="3"/>
        <v>388</v>
      </c>
    </row>
    <row r="26" spans="1:14" ht="23.25" thickBot="1">
      <c r="A26" s="546" t="s">
        <v>208</v>
      </c>
      <c r="B26" s="89" t="s">
        <v>144</v>
      </c>
      <c r="C26" s="148">
        <f>C22</f>
        <v>717</v>
      </c>
      <c r="D26" s="148">
        <f aca="true" t="shared" si="7" ref="D26:N26">D22</f>
        <v>0</v>
      </c>
      <c r="E26" s="148">
        <f t="shared" si="7"/>
        <v>1</v>
      </c>
      <c r="F26" s="148">
        <f t="shared" si="7"/>
        <v>0</v>
      </c>
      <c r="G26" s="148">
        <f t="shared" si="7"/>
        <v>0</v>
      </c>
      <c r="H26" s="148">
        <f t="shared" si="7"/>
        <v>718</v>
      </c>
      <c r="I26" s="148">
        <f t="shared" si="7"/>
        <v>0</v>
      </c>
      <c r="J26" s="148">
        <f t="shared" si="7"/>
        <v>0</v>
      </c>
      <c r="K26" s="148">
        <f t="shared" si="7"/>
        <v>210</v>
      </c>
      <c r="L26" s="148">
        <f t="shared" si="7"/>
        <v>0</v>
      </c>
      <c r="M26" s="148">
        <f t="shared" si="7"/>
        <v>508</v>
      </c>
      <c r="N26" s="90">
        <f t="shared" si="7"/>
        <v>508</v>
      </c>
    </row>
    <row r="27" spans="1:14" ht="18" customHeight="1" thickBot="1" thickTop="1">
      <c r="A27" s="729" t="s">
        <v>91</v>
      </c>
      <c r="B27" s="350" t="s">
        <v>145</v>
      </c>
      <c r="C27" s="351">
        <f>C17+C21+C26</f>
        <v>12450</v>
      </c>
      <c r="D27" s="351">
        <f aca="true" t="shared" si="8" ref="D27:N27">D17+D21+D26</f>
        <v>0</v>
      </c>
      <c r="E27" s="351">
        <f t="shared" si="8"/>
        <v>257937</v>
      </c>
      <c r="F27" s="351">
        <f t="shared" si="8"/>
        <v>-2283</v>
      </c>
      <c r="G27" s="351">
        <f t="shared" si="8"/>
        <v>-3620</v>
      </c>
      <c r="H27" s="351">
        <f t="shared" si="8"/>
        <v>264484</v>
      </c>
      <c r="I27" s="351">
        <f t="shared" si="8"/>
        <v>0</v>
      </c>
      <c r="J27" s="351">
        <f t="shared" si="8"/>
        <v>6044</v>
      </c>
      <c r="K27" s="351">
        <f t="shared" si="8"/>
        <v>249021</v>
      </c>
      <c r="L27" s="351">
        <f t="shared" si="8"/>
        <v>3406</v>
      </c>
      <c r="M27" s="351">
        <f t="shared" si="8"/>
        <v>6013</v>
      </c>
      <c r="N27" s="352">
        <f t="shared" si="8"/>
        <v>9419</v>
      </c>
    </row>
    <row r="28" ht="13.5" thickTop="1"/>
  </sheetData>
  <sheetProtection/>
  <mergeCells count="11">
    <mergeCell ref="C6:C7"/>
    <mergeCell ref="D6:D7"/>
    <mergeCell ref="E6:E7"/>
    <mergeCell ref="H6:H7"/>
    <mergeCell ref="I6:I7"/>
    <mergeCell ref="A4:N4"/>
    <mergeCell ref="L6:N6"/>
    <mergeCell ref="F6:G6"/>
    <mergeCell ref="J6:K6"/>
    <mergeCell ref="A6:A7"/>
    <mergeCell ref="B6:B7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B1">
      <selection activeCell="C13" sqref="C13"/>
    </sheetView>
  </sheetViews>
  <sheetFormatPr defaultColWidth="9.140625" defaultRowHeight="12.75"/>
  <cols>
    <col min="1" max="1" width="4.7109375" style="9" customWidth="1"/>
    <col min="2" max="2" width="34.7109375" style="9" customWidth="1"/>
    <col min="3" max="14" width="8.7109375" style="9" customWidth="1"/>
  </cols>
  <sheetData>
    <row r="1" spans="9:14" ht="13.5" customHeight="1">
      <c r="I1" s="14"/>
      <c r="J1" s="14"/>
      <c r="K1" s="4"/>
      <c r="L1" s="4"/>
      <c r="M1" s="4"/>
      <c r="N1" s="5" t="s">
        <v>982</v>
      </c>
    </row>
    <row r="2" spans="9:14" ht="13.5" customHeight="1">
      <c r="I2" s="14"/>
      <c r="J2" s="14"/>
      <c r="K2" s="4"/>
      <c r="L2" s="4"/>
      <c r="M2" s="4"/>
      <c r="N2" s="5" t="str">
        <f>'1.d sz. melléklet'!F2</f>
        <v>a /2015. (V.  .) önkormányzati rendelethez</v>
      </c>
    </row>
    <row r="3" spans="9:14" ht="13.5" customHeight="1">
      <c r="I3" s="14"/>
      <c r="J3" s="14"/>
      <c r="K3" s="8"/>
      <c r="L3" s="8"/>
      <c r="M3" s="8"/>
      <c r="N3" s="8"/>
    </row>
    <row r="4" spans="1:14" ht="13.5" customHeight="1">
      <c r="A4" s="1001" t="s">
        <v>291</v>
      </c>
      <c r="B4" s="1001"/>
      <c r="C4" s="1001"/>
      <c r="D4" s="1001"/>
      <c r="E4" s="1001"/>
      <c r="F4" s="1001"/>
      <c r="G4" s="1001"/>
      <c r="H4" s="1001"/>
      <c r="I4" s="1001"/>
      <c r="J4" s="1001"/>
      <c r="K4" s="1001"/>
      <c r="L4" s="1001"/>
      <c r="M4" s="1001"/>
      <c r="N4" s="1001"/>
    </row>
    <row r="5" spans="1:14" s="1" customFormat="1" ht="13.5" customHeight="1" thickBot="1">
      <c r="A5" s="14"/>
      <c r="B5" s="14"/>
      <c r="C5" s="10"/>
      <c r="D5" s="10"/>
      <c r="E5" s="10"/>
      <c r="F5" s="5"/>
      <c r="G5" s="8"/>
      <c r="H5" s="8"/>
      <c r="I5" s="8"/>
      <c r="J5" s="8"/>
      <c r="K5" s="8"/>
      <c r="L5" s="8"/>
      <c r="M5" s="8"/>
      <c r="N5" s="5" t="s">
        <v>227</v>
      </c>
    </row>
    <row r="6" spans="1:14" s="1" customFormat="1" ht="57.75" thickTop="1">
      <c r="A6" s="19" t="s">
        <v>230</v>
      </c>
      <c r="B6" s="20" t="s">
        <v>201</v>
      </c>
      <c r="C6" s="20" t="s">
        <v>62</v>
      </c>
      <c r="D6" s="20" t="s">
        <v>520</v>
      </c>
      <c r="E6" s="20" t="s">
        <v>543</v>
      </c>
      <c r="F6" s="1025" t="s">
        <v>540</v>
      </c>
      <c r="G6" s="1025"/>
      <c r="H6" s="20" t="s">
        <v>542</v>
      </c>
      <c r="I6" s="20" t="s">
        <v>61</v>
      </c>
      <c r="J6" s="1025" t="s">
        <v>535</v>
      </c>
      <c r="K6" s="1025"/>
      <c r="L6" s="1025" t="s">
        <v>541</v>
      </c>
      <c r="M6" s="1025"/>
      <c r="N6" s="1032"/>
    </row>
    <row r="7" spans="1:14" s="1" customFormat="1" ht="22.5">
      <c r="A7" s="114"/>
      <c r="B7" s="115"/>
      <c r="C7" s="115"/>
      <c r="D7" s="115"/>
      <c r="E7" s="115"/>
      <c r="F7" s="115" t="s">
        <v>538</v>
      </c>
      <c r="G7" s="115" t="s">
        <v>539</v>
      </c>
      <c r="H7" s="115"/>
      <c r="I7" s="115"/>
      <c r="J7" s="115" t="s">
        <v>538</v>
      </c>
      <c r="K7" s="115" t="s">
        <v>539</v>
      </c>
      <c r="L7" s="115" t="s">
        <v>538</v>
      </c>
      <c r="M7" s="115" t="s">
        <v>539</v>
      </c>
      <c r="N7" s="123" t="s">
        <v>544</v>
      </c>
    </row>
    <row r="8" spans="1:14" s="1" customFormat="1" ht="13.5" customHeight="1" thickBot="1">
      <c r="A8" s="48" t="s">
        <v>910</v>
      </c>
      <c r="B8" s="49" t="s">
        <v>911</v>
      </c>
      <c r="C8" s="49" t="s">
        <v>912</v>
      </c>
      <c r="D8" s="49" t="s">
        <v>913</v>
      </c>
      <c r="E8" s="49" t="s">
        <v>914</v>
      </c>
      <c r="F8" s="49" t="s">
        <v>915</v>
      </c>
      <c r="G8" s="49" t="s">
        <v>916</v>
      </c>
      <c r="H8" s="49" t="s">
        <v>917</v>
      </c>
      <c r="I8" s="49" t="s">
        <v>918</v>
      </c>
      <c r="J8" s="49" t="s">
        <v>919</v>
      </c>
      <c r="K8" s="49" t="s">
        <v>920</v>
      </c>
      <c r="L8" s="49" t="s">
        <v>921</v>
      </c>
      <c r="M8" s="49" t="s">
        <v>979</v>
      </c>
      <c r="N8" s="50" t="s">
        <v>980</v>
      </c>
    </row>
    <row r="9" spans="1:14" s="1" customFormat="1" ht="23.25" thickTop="1">
      <c r="A9" s="69" t="s">
        <v>92</v>
      </c>
      <c r="B9" s="70" t="s">
        <v>504</v>
      </c>
      <c r="C9" s="71">
        <v>0</v>
      </c>
      <c r="D9" s="71">
        <v>0</v>
      </c>
      <c r="E9" s="71">
        <v>29978</v>
      </c>
      <c r="F9" s="71">
        <v>0</v>
      </c>
      <c r="G9" s="71">
        <v>0</v>
      </c>
      <c r="H9" s="71">
        <f>C9+E9</f>
        <v>29978</v>
      </c>
      <c r="I9" s="71">
        <v>0</v>
      </c>
      <c r="J9" s="71">
        <v>0</v>
      </c>
      <c r="K9" s="71">
        <v>29978</v>
      </c>
      <c r="L9" s="71">
        <v>0</v>
      </c>
      <c r="M9" s="71">
        <f>E9-H9</f>
        <v>0</v>
      </c>
      <c r="N9" s="344">
        <f>SUM(L9:M9)</f>
        <v>0</v>
      </c>
    </row>
    <row r="10" spans="1:14" s="1" customFormat="1" ht="37.5" customHeight="1">
      <c r="A10" s="22" t="s">
        <v>93</v>
      </c>
      <c r="B10" s="23" t="s">
        <v>505</v>
      </c>
      <c r="C10" s="24">
        <v>0</v>
      </c>
      <c r="D10" s="24">
        <v>0</v>
      </c>
      <c r="E10" s="24">
        <v>7717</v>
      </c>
      <c r="F10" s="24">
        <v>0</v>
      </c>
      <c r="G10" s="24">
        <v>0</v>
      </c>
      <c r="H10" s="24">
        <f aca="true" t="shared" si="0" ref="H10:H20">C10+E10</f>
        <v>7717</v>
      </c>
      <c r="I10" s="24">
        <v>0</v>
      </c>
      <c r="J10" s="24">
        <v>0</v>
      </c>
      <c r="K10" s="24">
        <v>7717</v>
      </c>
      <c r="L10" s="24">
        <v>0</v>
      </c>
      <c r="M10" s="24">
        <f>E10-H10</f>
        <v>0</v>
      </c>
      <c r="N10" s="52">
        <f aca="true" t="shared" si="1" ref="N10:N20">SUM(L10:M10)</f>
        <v>0</v>
      </c>
    </row>
    <row r="11" spans="1:14" s="119" customFormat="1" ht="22.5">
      <c r="A11" s="22" t="s">
        <v>94</v>
      </c>
      <c r="B11" s="23" t="s">
        <v>506</v>
      </c>
      <c r="C11" s="24">
        <v>389</v>
      </c>
      <c r="D11" s="24">
        <v>0</v>
      </c>
      <c r="E11" s="24">
        <v>86549</v>
      </c>
      <c r="F11" s="24">
        <v>0</v>
      </c>
      <c r="G11" s="24">
        <v>0</v>
      </c>
      <c r="H11" s="24">
        <f t="shared" si="0"/>
        <v>86938</v>
      </c>
      <c r="I11" s="24">
        <v>0</v>
      </c>
      <c r="J11" s="24">
        <v>389</v>
      </c>
      <c r="K11" s="24">
        <v>81983</v>
      </c>
      <c r="L11" s="24">
        <f>C11-J11</f>
        <v>0</v>
      </c>
      <c r="M11" s="24">
        <f aca="true" t="shared" si="2" ref="M11:M16">E11-K11</f>
        <v>4566</v>
      </c>
      <c r="N11" s="52">
        <f t="shared" si="1"/>
        <v>4566</v>
      </c>
    </row>
    <row r="12" spans="1:14" s="75" customFormat="1" ht="22.5">
      <c r="A12" s="22" t="s">
        <v>95</v>
      </c>
      <c r="B12" s="23" t="s">
        <v>509</v>
      </c>
      <c r="C12" s="24">
        <v>0</v>
      </c>
      <c r="D12" s="24">
        <v>0</v>
      </c>
      <c r="E12" s="24">
        <v>3505</v>
      </c>
      <c r="F12" s="24">
        <v>0</v>
      </c>
      <c r="G12" s="24">
        <v>0</v>
      </c>
      <c r="H12" s="24">
        <f t="shared" si="0"/>
        <v>3505</v>
      </c>
      <c r="I12" s="24">
        <v>0</v>
      </c>
      <c r="J12" s="24">
        <v>0</v>
      </c>
      <c r="K12" s="24">
        <v>3505</v>
      </c>
      <c r="L12" s="24">
        <f aca="true" t="shared" si="3" ref="L12:L20">C12-J12</f>
        <v>0</v>
      </c>
      <c r="M12" s="24">
        <f t="shared" si="2"/>
        <v>0</v>
      </c>
      <c r="N12" s="52">
        <f t="shared" si="1"/>
        <v>0</v>
      </c>
    </row>
    <row r="13" spans="1:14" s="75" customFormat="1" ht="22.5">
      <c r="A13" s="22" t="s">
        <v>96</v>
      </c>
      <c r="B13" s="23" t="s">
        <v>510</v>
      </c>
      <c r="C13" s="24">
        <v>32</v>
      </c>
      <c r="D13" s="24">
        <v>0</v>
      </c>
      <c r="E13" s="24">
        <v>33254</v>
      </c>
      <c r="F13" s="24">
        <v>0</v>
      </c>
      <c r="G13" s="24">
        <v>0</v>
      </c>
      <c r="H13" s="24">
        <f t="shared" si="0"/>
        <v>33286</v>
      </c>
      <c r="I13" s="24">
        <v>0</v>
      </c>
      <c r="J13" s="24">
        <v>32</v>
      </c>
      <c r="K13" s="24">
        <v>33014</v>
      </c>
      <c r="L13" s="24">
        <f t="shared" si="3"/>
        <v>0</v>
      </c>
      <c r="M13" s="24">
        <f t="shared" si="2"/>
        <v>240</v>
      </c>
      <c r="N13" s="52">
        <f t="shared" si="1"/>
        <v>240</v>
      </c>
    </row>
    <row r="14" spans="1:14" s="75" customFormat="1" ht="22.5">
      <c r="A14" s="22" t="s">
        <v>97</v>
      </c>
      <c r="B14" s="23" t="s">
        <v>511</v>
      </c>
      <c r="C14" s="24">
        <v>0</v>
      </c>
      <c r="D14" s="24">
        <v>0</v>
      </c>
      <c r="E14" s="24">
        <v>49335</v>
      </c>
      <c r="F14" s="24">
        <v>0</v>
      </c>
      <c r="G14" s="24">
        <v>0</v>
      </c>
      <c r="H14" s="24">
        <f t="shared" si="0"/>
        <v>49335</v>
      </c>
      <c r="I14" s="24">
        <v>0</v>
      </c>
      <c r="J14" s="24">
        <v>0</v>
      </c>
      <c r="K14" s="24">
        <v>49335</v>
      </c>
      <c r="L14" s="24">
        <f t="shared" si="3"/>
        <v>0</v>
      </c>
      <c r="M14" s="24">
        <f t="shared" si="2"/>
        <v>0</v>
      </c>
      <c r="N14" s="52">
        <f t="shared" si="1"/>
        <v>0</v>
      </c>
    </row>
    <row r="15" spans="1:14" s="75" customFormat="1" ht="22.5">
      <c r="A15" s="22" t="s">
        <v>98</v>
      </c>
      <c r="B15" s="23" t="s">
        <v>512</v>
      </c>
      <c r="C15" s="24">
        <v>0</v>
      </c>
      <c r="D15" s="24">
        <v>0</v>
      </c>
      <c r="E15" s="24">
        <v>28252</v>
      </c>
      <c r="F15" s="24">
        <v>0</v>
      </c>
      <c r="G15" s="24">
        <v>0</v>
      </c>
      <c r="H15" s="24">
        <f t="shared" si="0"/>
        <v>28252</v>
      </c>
      <c r="I15" s="24">
        <v>0</v>
      </c>
      <c r="J15" s="24">
        <v>0</v>
      </c>
      <c r="K15" s="24">
        <v>28252</v>
      </c>
      <c r="L15" s="24">
        <f t="shared" si="3"/>
        <v>0</v>
      </c>
      <c r="M15" s="24">
        <f t="shared" si="2"/>
        <v>0</v>
      </c>
      <c r="N15" s="52">
        <f t="shared" si="1"/>
        <v>0</v>
      </c>
    </row>
    <row r="16" spans="1:14" s="120" customFormat="1" ht="24" customHeight="1">
      <c r="A16" s="38" t="s">
        <v>99</v>
      </c>
      <c r="B16" s="23" t="s">
        <v>513</v>
      </c>
      <c r="C16" s="24">
        <v>0</v>
      </c>
      <c r="D16" s="24">
        <v>0</v>
      </c>
      <c r="E16" s="24">
        <v>9543</v>
      </c>
      <c r="F16" s="24">
        <v>0</v>
      </c>
      <c r="G16" s="24">
        <v>0</v>
      </c>
      <c r="H16" s="24">
        <f t="shared" si="0"/>
        <v>9543</v>
      </c>
      <c r="I16" s="24">
        <v>0</v>
      </c>
      <c r="J16" s="24">
        <v>0</v>
      </c>
      <c r="K16" s="24">
        <v>9543</v>
      </c>
      <c r="L16" s="24">
        <f t="shared" si="3"/>
        <v>0</v>
      </c>
      <c r="M16" s="24">
        <f t="shared" si="2"/>
        <v>0</v>
      </c>
      <c r="N16" s="52">
        <f t="shared" si="1"/>
        <v>0</v>
      </c>
    </row>
    <row r="17" spans="1:14" s="1" customFormat="1" ht="22.5">
      <c r="A17" s="22" t="s">
        <v>100</v>
      </c>
      <c r="B17" s="23" t="s">
        <v>514</v>
      </c>
      <c r="C17" s="24">
        <v>0</v>
      </c>
      <c r="D17" s="24">
        <v>0</v>
      </c>
      <c r="E17" s="24">
        <v>15196</v>
      </c>
      <c r="F17" s="24">
        <v>0</v>
      </c>
      <c r="G17" s="24">
        <v>0</v>
      </c>
      <c r="H17" s="24">
        <f t="shared" si="0"/>
        <v>15196</v>
      </c>
      <c r="I17" s="24">
        <v>0</v>
      </c>
      <c r="J17" s="24">
        <v>0</v>
      </c>
      <c r="K17" s="24">
        <v>15196</v>
      </c>
      <c r="L17" s="24">
        <f t="shared" si="3"/>
        <v>0</v>
      </c>
      <c r="M17" s="24">
        <f>E17-H17</f>
        <v>0</v>
      </c>
      <c r="N17" s="52">
        <f t="shared" si="1"/>
        <v>0</v>
      </c>
    </row>
    <row r="18" spans="1:14" s="1" customFormat="1" ht="22.5">
      <c r="A18" s="34" t="s">
        <v>101</v>
      </c>
      <c r="B18" s="35" t="s">
        <v>515</v>
      </c>
      <c r="C18" s="36">
        <f aca="true" t="shared" si="4" ref="C18:N18">SUM(C9:C17)</f>
        <v>421</v>
      </c>
      <c r="D18" s="36">
        <f t="shared" si="4"/>
        <v>0</v>
      </c>
      <c r="E18" s="36">
        <f t="shared" si="4"/>
        <v>263329</v>
      </c>
      <c r="F18" s="36">
        <f t="shared" si="4"/>
        <v>0</v>
      </c>
      <c r="G18" s="36">
        <f t="shared" si="4"/>
        <v>0</v>
      </c>
      <c r="H18" s="36">
        <f t="shared" si="4"/>
        <v>263750</v>
      </c>
      <c r="I18" s="36">
        <f t="shared" si="4"/>
        <v>0</v>
      </c>
      <c r="J18" s="36">
        <f t="shared" si="4"/>
        <v>421</v>
      </c>
      <c r="K18" s="36">
        <f t="shared" si="4"/>
        <v>258523</v>
      </c>
      <c r="L18" s="36">
        <f t="shared" si="4"/>
        <v>0</v>
      </c>
      <c r="M18" s="36">
        <f t="shared" si="4"/>
        <v>4806</v>
      </c>
      <c r="N18" s="87">
        <f t="shared" si="4"/>
        <v>4806</v>
      </c>
    </row>
    <row r="19" spans="1:14" s="1" customFormat="1" ht="24" customHeight="1">
      <c r="A19" s="22" t="s">
        <v>203</v>
      </c>
      <c r="B19" s="23" t="s">
        <v>507</v>
      </c>
      <c r="C19" s="24">
        <v>0</v>
      </c>
      <c r="D19" s="24">
        <v>0</v>
      </c>
      <c r="E19" s="24">
        <v>2172</v>
      </c>
      <c r="F19" s="24">
        <v>0</v>
      </c>
      <c r="G19" s="24">
        <v>0</v>
      </c>
      <c r="H19" s="24">
        <f t="shared" si="0"/>
        <v>2172</v>
      </c>
      <c r="I19" s="24">
        <v>0</v>
      </c>
      <c r="J19" s="76">
        <v>0</v>
      </c>
      <c r="K19" s="24">
        <v>0</v>
      </c>
      <c r="L19" s="24">
        <f t="shared" si="3"/>
        <v>0</v>
      </c>
      <c r="M19" s="24">
        <f>H19-K19</f>
        <v>2172</v>
      </c>
      <c r="N19" s="52">
        <f t="shared" si="1"/>
        <v>2172</v>
      </c>
    </row>
    <row r="20" spans="1:14" s="354" customFormat="1" ht="22.5">
      <c r="A20" s="34" t="s">
        <v>102</v>
      </c>
      <c r="B20" s="35" t="s">
        <v>516</v>
      </c>
      <c r="C20" s="36">
        <v>0</v>
      </c>
      <c r="D20" s="36">
        <v>0</v>
      </c>
      <c r="E20" s="36">
        <v>2172</v>
      </c>
      <c r="F20" s="36">
        <v>0</v>
      </c>
      <c r="G20" s="36">
        <v>0</v>
      </c>
      <c r="H20" s="36">
        <f t="shared" si="0"/>
        <v>2172</v>
      </c>
      <c r="I20" s="36">
        <v>0</v>
      </c>
      <c r="J20" s="670">
        <v>0</v>
      </c>
      <c r="K20" s="36">
        <v>0</v>
      </c>
      <c r="L20" s="36">
        <f t="shared" si="3"/>
        <v>0</v>
      </c>
      <c r="M20" s="36">
        <f>SUM(M19)</f>
        <v>2172</v>
      </c>
      <c r="N20" s="87">
        <f t="shared" si="1"/>
        <v>2172</v>
      </c>
    </row>
    <row r="21" spans="1:14" ht="13.5" customHeight="1">
      <c r="A21" s="22" t="s">
        <v>204</v>
      </c>
      <c r="B21" s="23" t="s">
        <v>508</v>
      </c>
      <c r="C21" s="24">
        <v>821</v>
      </c>
      <c r="D21" s="24">
        <v>0</v>
      </c>
      <c r="E21" s="24">
        <v>0</v>
      </c>
      <c r="F21" s="24">
        <v>0</v>
      </c>
      <c r="G21" s="24">
        <v>0</v>
      </c>
      <c r="H21" s="24"/>
      <c r="I21" s="24">
        <v>0</v>
      </c>
      <c r="J21" s="76">
        <v>0</v>
      </c>
      <c r="K21" s="24">
        <v>258</v>
      </c>
      <c r="L21" s="24"/>
      <c r="M21" s="24">
        <v>1079</v>
      </c>
      <c r="N21" s="52">
        <f>C21+K21</f>
        <v>1079</v>
      </c>
    </row>
    <row r="22" spans="1:14" ht="13.5" customHeight="1">
      <c r="A22" s="22" t="s">
        <v>205</v>
      </c>
      <c r="B22" s="23" t="s">
        <v>519</v>
      </c>
      <c r="C22" s="24">
        <v>149</v>
      </c>
      <c r="D22" s="24">
        <v>0</v>
      </c>
      <c r="E22" s="24">
        <v>0</v>
      </c>
      <c r="F22" s="24">
        <v>0</v>
      </c>
      <c r="G22" s="24">
        <v>0</v>
      </c>
      <c r="H22" s="24"/>
      <c r="I22" s="24">
        <v>0</v>
      </c>
      <c r="J22" s="76">
        <v>0</v>
      </c>
      <c r="K22" s="24">
        <v>36</v>
      </c>
      <c r="L22" s="24"/>
      <c r="M22" s="24">
        <v>185</v>
      </c>
      <c r="N22" s="52">
        <f>C22+K22</f>
        <v>185</v>
      </c>
    </row>
    <row r="23" spans="1:14" ht="23.25" thickBot="1">
      <c r="A23" s="88" t="s">
        <v>206</v>
      </c>
      <c r="B23" s="89" t="s">
        <v>518</v>
      </c>
      <c r="C23" s="148">
        <f>SUM(C21:C22)</f>
        <v>970</v>
      </c>
      <c r="D23" s="148">
        <f aca="true" t="shared" si="5" ref="D23:N23">SUM(D21:D22)</f>
        <v>0</v>
      </c>
      <c r="E23" s="148">
        <f t="shared" si="5"/>
        <v>0</v>
      </c>
      <c r="F23" s="148">
        <f t="shared" si="5"/>
        <v>0</v>
      </c>
      <c r="G23" s="148">
        <f t="shared" si="5"/>
        <v>0</v>
      </c>
      <c r="H23" s="148">
        <f t="shared" si="5"/>
        <v>0</v>
      </c>
      <c r="I23" s="148">
        <f t="shared" si="5"/>
        <v>0</v>
      </c>
      <c r="J23" s="148">
        <f t="shared" si="5"/>
        <v>0</v>
      </c>
      <c r="K23" s="148">
        <f t="shared" si="5"/>
        <v>294</v>
      </c>
      <c r="L23" s="148">
        <f t="shared" si="5"/>
        <v>0</v>
      </c>
      <c r="M23" s="148">
        <f t="shared" si="5"/>
        <v>1264</v>
      </c>
      <c r="N23" s="90">
        <f t="shared" si="5"/>
        <v>1264</v>
      </c>
    </row>
    <row r="24" spans="1:14" ht="18" customHeight="1" thickBot="1" thickTop="1">
      <c r="A24" s="80" t="s">
        <v>103</v>
      </c>
      <c r="B24" s="81" t="s">
        <v>517</v>
      </c>
      <c r="C24" s="82">
        <f>C18+C20+C23</f>
        <v>1391</v>
      </c>
      <c r="D24" s="82">
        <f aca="true" t="shared" si="6" ref="D24:N24">D18+D20+D23</f>
        <v>0</v>
      </c>
      <c r="E24" s="82">
        <f t="shared" si="6"/>
        <v>265501</v>
      </c>
      <c r="F24" s="82">
        <f t="shared" si="6"/>
        <v>0</v>
      </c>
      <c r="G24" s="82">
        <f t="shared" si="6"/>
        <v>0</v>
      </c>
      <c r="H24" s="82">
        <f t="shared" si="6"/>
        <v>265922</v>
      </c>
      <c r="I24" s="82">
        <f t="shared" si="6"/>
        <v>0</v>
      </c>
      <c r="J24" s="82">
        <f t="shared" si="6"/>
        <v>421</v>
      </c>
      <c r="K24" s="82">
        <f t="shared" si="6"/>
        <v>258817</v>
      </c>
      <c r="L24" s="82">
        <f t="shared" si="6"/>
        <v>0</v>
      </c>
      <c r="M24" s="82">
        <f t="shared" si="6"/>
        <v>8242</v>
      </c>
      <c r="N24" s="122">
        <f t="shared" si="6"/>
        <v>8242</v>
      </c>
    </row>
    <row r="25" ht="13.5" thickTop="1"/>
  </sheetData>
  <sheetProtection/>
  <mergeCells count="4">
    <mergeCell ref="A4:N4"/>
    <mergeCell ref="F6:G6"/>
    <mergeCell ref="J6:K6"/>
    <mergeCell ref="L6:N6"/>
  </mergeCells>
  <printOptions/>
  <pageMargins left="0.75" right="0.75" top="1" bottom="1" header="0.5" footer="0.5"/>
  <pageSetup horizontalDpi="300" verticalDpi="300" orientation="landscape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4.7109375" style="12" customWidth="1"/>
    <col min="2" max="2" width="45.7109375" style="12" customWidth="1"/>
    <col min="3" max="8" width="10.7109375" style="12" customWidth="1"/>
  </cols>
  <sheetData>
    <row r="1" spans="6:8" ht="15" customHeight="1">
      <c r="F1" s="129"/>
      <c r="G1" s="129"/>
      <c r="H1" s="130" t="s">
        <v>983</v>
      </c>
    </row>
    <row r="2" spans="6:8" ht="15" customHeight="1">
      <c r="F2" s="129"/>
      <c r="G2" s="129"/>
      <c r="H2" s="130" t="str">
        <f>'1.d sz. melléklet'!F2</f>
        <v>a /2015. (V.  .) önkormányzati rendelethez</v>
      </c>
    </row>
    <row r="3" spans="6:8" ht="15" customHeight="1">
      <c r="F3" s="14"/>
      <c r="G3" s="14"/>
      <c r="H3" s="14"/>
    </row>
    <row r="4" spans="1:8" ht="15" customHeight="1">
      <c r="A4" s="1001" t="s">
        <v>290</v>
      </c>
      <c r="B4" s="1001"/>
      <c r="C4" s="1001"/>
      <c r="D4" s="1001"/>
      <c r="E4" s="1001"/>
      <c r="F4" s="1001"/>
      <c r="G4" s="1001"/>
      <c r="H4" s="1001"/>
    </row>
    <row r="5" spans="1:8" ht="15" customHeight="1" thickBot="1">
      <c r="A5" s="14"/>
      <c r="B5" s="14"/>
      <c r="C5" s="131"/>
      <c r="D5" s="131"/>
      <c r="E5" s="131"/>
      <c r="F5" s="14"/>
      <c r="G5" s="14"/>
      <c r="H5" s="130" t="s">
        <v>227</v>
      </c>
    </row>
    <row r="6" spans="1:8" ht="46.5" thickTop="1">
      <c r="A6" s="102" t="s">
        <v>230</v>
      </c>
      <c r="B6" s="103" t="s">
        <v>201</v>
      </c>
      <c r="C6" s="103" t="s">
        <v>46</v>
      </c>
      <c r="D6" s="103" t="s">
        <v>47</v>
      </c>
      <c r="E6" s="103" t="s">
        <v>48</v>
      </c>
      <c r="F6" s="103" t="s">
        <v>49</v>
      </c>
      <c r="G6" s="103" t="s">
        <v>50</v>
      </c>
      <c r="H6" s="104" t="s">
        <v>51</v>
      </c>
    </row>
    <row r="7" spans="1:8" ht="15" customHeight="1" thickBot="1">
      <c r="A7" s="105" t="s">
        <v>910</v>
      </c>
      <c r="B7" s="106" t="s">
        <v>911</v>
      </c>
      <c r="C7" s="106" t="s">
        <v>912</v>
      </c>
      <c r="D7" s="106" t="s">
        <v>913</v>
      </c>
      <c r="E7" s="106" t="s">
        <v>914</v>
      </c>
      <c r="F7" s="106" t="s">
        <v>915</v>
      </c>
      <c r="G7" s="106" t="s">
        <v>916</v>
      </c>
      <c r="H7" s="107" t="s">
        <v>917</v>
      </c>
    </row>
    <row r="8" spans="1:8" s="1" customFormat="1" ht="15" customHeight="1" thickTop="1">
      <c r="A8" s="19" t="s">
        <v>92</v>
      </c>
      <c r="B8" s="70" t="s">
        <v>52</v>
      </c>
      <c r="C8" s="71">
        <v>0</v>
      </c>
      <c r="D8" s="71">
        <v>0</v>
      </c>
      <c r="E8" s="71">
        <v>0</v>
      </c>
      <c r="F8" s="71">
        <v>0</v>
      </c>
      <c r="G8" s="71">
        <v>0</v>
      </c>
      <c r="H8" s="344">
        <v>0</v>
      </c>
    </row>
    <row r="9" spans="1:8" s="1" customFormat="1" ht="15" customHeight="1">
      <c r="A9" s="21" t="s">
        <v>93</v>
      </c>
      <c r="B9" s="23" t="s">
        <v>53</v>
      </c>
      <c r="C9" s="24">
        <v>50</v>
      </c>
      <c r="D9" s="24">
        <v>0</v>
      </c>
      <c r="E9" s="24">
        <v>0</v>
      </c>
      <c r="F9" s="24">
        <v>0</v>
      </c>
      <c r="G9" s="24">
        <v>0</v>
      </c>
      <c r="H9" s="52">
        <v>0</v>
      </c>
    </row>
    <row r="10" spans="1:8" s="1" customFormat="1" ht="22.5">
      <c r="A10" s="21" t="s">
        <v>94</v>
      </c>
      <c r="B10" s="23" t="s">
        <v>282</v>
      </c>
      <c r="C10" s="24">
        <v>667</v>
      </c>
      <c r="D10" s="24">
        <v>0</v>
      </c>
      <c r="E10" s="24">
        <v>0</v>
      </c>
      <c r="F10" s="24">
        <v>0</v>
      </c>
      <c r="G10" s="24">
        <v>508</v>
      </c>
      <c r="H10" s="52">
        <v>0</v>
      </c>
    </row>
    <row r="11" spans="1:8" s="1" customFormat="1" ht="15" customHeight="1">
      <c r="A11" s="21" t="s">
        <v>95</v>
      </c>
      <c r="B11" s="23" t="s">
        <v>54</v>
      </c>
      <c r="C11" s="24">
        <v>40910</v>
      </c>
      <c r="D11" s="24">
        <v>0</v>
      </c>
      <c r="E11" s="24">
        <v>0</v>
      </c>
      <c r="F11" s="24">
        <v>0</v>
      </c>
      <c r="G11" s="24">
        <v>40910</v>
      </c>
      <c r="H11" s="52">
        <v>0</v>
      </c>
    </row>
    <row r="12" spans="1:8" s="1" customFormat="1" ht="15" customHeight="1">
      <c r="A12" s="21" t="s">
        <v>96</v>
      </c>
      <c r="B12" s="23" t="s">
        <v>55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52">
        <v>0</v>
      </c>
    </row>
    <row r="13" spans="1:8" s="1" customFormat="1" ht="15" customHeight="1">
      <c r="A13" s="21" t="s">
        <v>97</v>
      </c>
      <c r="B13" s="23" t="s">
        <v>57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52">
        <v>0</v>
      </c>
    </row>
    <row r="14" spans="1:8" s="1" customFormat="1" ht="15" customHeight="1">
      <c r="A14" s="21" t="s">
        <v>98</v>
      </c>
      <c r="B14" s="23" t="s">
        <v>56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52">
        <v>0</v>
      </c>
    </row>
    <row r="15" spans="1:8" s="1" customFormat="1" ht="15" customHeight="1">
      <c r="A15" s="21" t="s">
        <v>99</v>
      </c>
      <c r="B15" s="23" t="s">
        <v>283</v>
      </c>
      <c r="C15" s="24">
        <v>181126</v>
      </c>
      <c r="D15" s="24">
        <v>0</v>
      </c>
      <c r="E15" s="24">
        <v>0</v>
      </c>
      <c r="F15" s="24">
        <v>0</v>
      </c>
      <c r="G15" s="24">
        <v>175314</v>
      </c>
      <c r="H15" s="52">
        <v>0</v>
      </c>
    </row>
    <row r="16" spans="1:8" s="1" customFormat="1" ht="15" customHeight="1">
      <c r="A16" s="21" t="s">
        <v>100</v>
      </c>
      <c r="B16" s="23" t="s">
        <v>284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52">
        <v>0</v>
      </c>
    </row>
    <row r="17" spans="1:8" s="1" customFormat="1" ht="15" customHeight="1">
      <c r="A17" s="21" t="s">
        <v>101</v>
      </c>
      <c r="B17" s="23" t="s">
        <v>285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52">
        <v>0</v>
      </c>
    </row>
    <row r="18" spans="1:8" s="1" customFormat="1" ht="15" customHeight="1">
      <c r="A18" s="21" t="s">
        <v>203</v>
      </c>
      <c r="B18" s="23" t="s">
        <v>286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52">
        <v>0</v>
      </c>
    </row>
    <row r="19" spans="1:8" s="1" customFormat="1" ht="15" customHeight="1">
      <c r="A19" s="21" t="s">
        <v>102</v>
      </c>
      <c r="B19" s="23" t="s">
        <v>287</v>
      </c>
      <c r="C19" s="24">
        <v>11733</v>
      </c>
      <c r="D19" s="24">
        <v>0</v>
      </c>
      <c r="E19" s="24">
        <v>7314</v>
      </c>
      <c r="F19" s="24">
        <v>1411</v>
      </c>
      <c r="G19" s="24">
        <v>14814</v>
      </c>
      <c r="H19" s="52">
        <v>5903</v>
      </c>
    </row>
    <row r="20" spans="1:8" s="1" customFormat="1" ht="15" customHeight="1">
      <c r="A20" s="21" t="s">
        <v>204</v>
      </c>
      <c r="B20" s="23" t="s">
        <v>288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52">
        <v>0</v>
      </c>
    </row>
    <row r="21" spans="1:8" s="1" customFormat="1" ht="15" customHeight="1" thickBot="1">
      <c r="A21" s="110" t="s">
        <v>205</v>
      </c>
      <c r="B21" s="27" t="s">
        <v>58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53">
        <v>0</v>
      </c>
    </row>
    <row r="22" spans="1:8" s="1" customFormat="1" ht="18" customHeight="1" thickBot="1" thickTop="1">
      <c r="A22" s="48" t="s">
        <v>206</v>
      </c>
      <c r="B22" s="350" t="s">
        <v>289</v>
      </c>
      <c r="C22" s="351">
        <v>234486</v>
      </c>
      <c r="D22" s="351">
        <v>0</v>
      </c>
      <c r="E22" s="351">
        <v>7314</v>
      </c>
      <c r="F22" s="351">
        <v>1411</v>
      </c>
      <c r="G22" s="351">
        <v>231546</v>
      </c>
      <c r="H22" s="352">
        <v>5903</v>
      </c>
    </row>
    <row r="23" spans="3:9" ht="15.75" thickTop="1">
      <c r="C23" s="349"/>
      <c r="D23" s="349"/>
      <c r="E23" s="349"/>
      <c r="F23" s="349"/>
      <c r="G23" s="349"/>
      <c r="H23" s="349"/>
      <c r="I23" s="2"/>
    </row>
    <row r="24" ht="12.75">
      <c r="I24" s="2"/>
    </row>
  </sheetData>
  <sheetProtection/>
  <mergeCells count="1">
    <mergeCell ref="A4:H4"/>
  </mergeCells>
  <printOptions/>
  <pageMargins left="0.75" right="0.75" top="1" bottom="1" header="0.5" footer="0.5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5.7109375" style="0" customWidth="1"/>
    <col min="3" max="8" width="9.7109375" style="0" customWidth="1"/>
    <col min="9" max="14" width="10.7109375" style="0" customWidth="1"/>
  </cols>
  <sheetData>
    <row r="1" ht="12.75">
      <c r="H1" s="280" t="s">
        <v>984</v>
      </c>
    </row>
    <row r="2" ht="12.75">
      <c r="H2" s="280" t="str">
        <f>'1.d sz. melléklet'!F2</f>
        <v>a /2015. (V.  .) önkormányzati rendelethez</v>
      </c>
    </row>
    <row r="4" spans="1:14" ht="12.75" customHeight="1">
      <c r="A4" s="1001" t="s">
        <v>416</v>
      </c>
      <c r="B4" s="1001"/>
      <c r="C4" s="1001"/>
      <c r="D4" s="1001"/>
      <c r="E4" s="1001"/>
      <c r="F4" s="1001"/>
      <c r="G4" s="1001"/>
      <c r="H4" s="1001"/>
      <c r="I4" s="403"/>
      <c r="J4" s="403"/>
      <c r="K4" s="403"/>
      <c r="L4" s="14"/>
      <c r="M4" s="14"/>
      <c r="N4" s="14"/>
    </row>
    <row r="5" spans="1:14" ht="13.5" thickBot="1">
      <c r="A5" s="17"/>
      <c r="B5" s="14"/>
      <c r="C5" s="14"/>
      <c r="D5" s="14"/>
      <c r="E5" s="14"/>
      <c r="F5" s="14"/>
      <c r="G5" s="14"/>
      <c r="H5" s="412" t="s">
        <v>227</v>
      </c>
      <c r="J5" s="14"/>
      <c r="M5" s="14"/>
      <c r="N5" s="14"/>
    </row>
    <row r="6" spans="1:8" ht="69.75" thickBot="1" thickTop="1">
      <c r="A6" s="368" t="s">
        <v>230</v>
      </c>
      <c r="B6" s="145" t="s">
        <v>201</v>
      </c>
      <c r="C6" s="145" t="s">
        <v>90</v>
      </c>
      <c r="D6" s="145" t="s">
        <v>385</v>
      </c>
      <c r="E6" s="145" t="s">
        <v>386</v>
      </c>
      <c r="F6" s="411" t="s">
        <v>387</v>
      </c>
      <c r="G6" s="145" t="s">
        <v>388</v>
      </c>
      <c r="H6" s="146" t="s">
        <v>389</v>
      </c>
    </row>
    <row r="7" spans="1:8" ht="15" customHeight="1" thickTop="1">
      <c r="A7" s="45" t="s">
        <v>92</v>
      </c>
      <c r="B7" s="46" t="s">
        <v>395</v>
      </c>
      <c r="C7" s="47">
        <v>12717</v>
      </c>
      <c r="D7" s="47">
        <v>75</v>
      </c>
      <c r="E7" s="47">
        <v>0</v>
      </c>
      <c r="F7" s="47">
        <v>0</v>
      </c>
      <c r="G7" s="47">
        <v>425</v>
      </c>
      <c r="H7" s="54">
        <v>4839</v>
      </c>
    </row>
    <row r="8" spans="1:8" ht="15" customHeight="1">
      <c r="A8" s="22" t="s">
        <v>93</v>
      </c>
      <c r="B8" s="23" t="s">
        <v>396</v>
      </c>
      <c r="C8" s="24">
        <v>47832</v>
      </c>
      <c r="D8" s="24">
        <v>53</v>
      </c>
      <c r="E8" s="24">
        <v>206</v>
      </c>
      <c r="F8" s="24">
        <v>949</v>
      </c>
      <c r="G8" s="24">
        <v>2701</v>
      </c>
      <c r="H8" s="52">
        <v>1928</v>
      </c>
    </row>
    <row r="9" spans="1:8" ht="15" customHeight="1">
      <c r="A9" s="22" t="s">
        <v>94</v>
      </c>
      <c r="B9" s="23" t="s">
        <v>397</v>
      </c>
      <c r="C9" s="24">
        <v>26605</v>
      </c>
      <c r="D9" s="24">
        <v>0</v>
      </c>
      <c r="E9" s="24">
        <v>0</v>
      </c>
      <c r="F9" s="24">
        <v>0</v>
      </c>
      <c r="G9" s="24">
        <v>0</v>
      </c>
      <c r="H9" s="52">
        <v>8512</v>
      </c>
    </row>
    <row r="10" spans="1:8" ht="15" customHeight="1">
      <c r="A10" s="22" t="s">
        <v>95</v>
      </c>
      <c r="B10" s="23" t="s">
        <v>398</v>
      </c>
      <c r="C10" s="24">
        <v>7563</v>
      </c>
      <c r="D10" s="24">
        <v>0</v>
      </c>
      <c r="E10" s="24">
        <v>0</v>
      </c>
      <c r="F10" s="24">
        <v>0</v>
      </c>
      <c r="G10" s="24">
        <v>0</v>
      </c>
      <c r="H10" s="52">
        <v>998</v>
      </c>
    </row>
    <row r="11" spans="1:8" ht="15" customHeight="1">
      <c r="A11" s="22" t="s">
        <v>96</v>
      </c>
      <c r="B11" s="23" t="s">
        <v>399</v>
      </c>
      <c r="C11" s="24">
        <v>9271</v>
      </c>
      <c r="D11" s="24">
        <v>0</v>
      </c>
      <c r="E11" s="24">
        <v>0</v>
      </c>
      <c r="F11" s="24">
        <v>0</v>
      </c>
      <c r="G11" s="24">
        <v>0</v>
      </c>
      <c r="H11" s="52">
        <v>2326</v>
      </c>
    </row>
    <row r="12" spans="1:8" ht="15" customHeight="1">
      <c r="A12" s="22" t="s">
        <v>97</v>
      </c>
      <c r="B12" s="23" t="s">
        <v>400</v>
      </c>
      <c r="C12" s="24">
        <v>42128</v>
      </c>
      <c r="D12" s="24">
        <v>0</v>
      </c>
      <c r="E12" s="24">
        <v>0</v>
      </c>
      <c r="F12" s="24">
        <v>0</v>
      </c>
      <c r="G12" s="24">
        <v>0</v>
      </c>
      <c r="H12" s="52">
        <v>0</v>
      </c>
    </row>
    <row r="13" spans="1:8" s="225" customFormat="1" ht="34.5">
      <c r="A13" s="42" t="s">
        <v>98</v>
      </c>
      <c r="B13" s="43" t="s">
        <v>401</v>
      </c>
      <c r="C13" s="44">
        <v>146116</v>
      </c>
      <c r="D13" s="44">
        <v>128</v>
      </c>
      <c r="E13" s="44">
        <v>206</v>
      </c>
      <c r="F13" s="44">
        <v>949</v>
      </c>
      <c r="G13" s="44">
        <v>3126</v>
      </c>
      <c r="H13" s="147">
        <v>18603</v>
      </c>
    </row>
    <row r="14" spans="1:8" ht="15" customHeight="1">
      <c r="A14" s="22" t="s">
        <v>99</v>
      </c>
      <c r="B14" s="23" t="s">
        <v>402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52">
        <v>0</v>
      </c>
    </row>
    <row r="15" spans="1:8" ht="15" customHeight="1">
      <c r="A15" s="22" t="s">
        <v>100</v>
      </c>
      <c r="B15" s="23" t="s">
        <v>403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52">
        <v>0</v>
      </c>
    </row>
    <row r="16" spans="1:8" s="357" customFormat="1" ht="36">
      <c r="A16" s="38" t="s">
        <v>101</v>
      </c>
      <c r="B16" s="39" t="s">
        <v>986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121">
        <v>0</v>
      </c>
    </row>
    <row r="17" spans="1:8" ht="15" customHeight="1">
      <c r="A17" s="34" t="s">
        <v>203</v>
      </c>
      <c r="B17" s="35" t="s">
        <v>404</v>
      </c>
      <c r="C17" s="36">
        <v>146116</v>
      </c>
      <c r="D17" s="36">
        <v>128</v>
      </c>
      <c r="E17" s="36">
        <v>206</v>
      </c>
      <c r="F17" s="36">
        <v>949</v>
      </c>
      <c r="G17" s="36">
        <v>3126</v>
      </c>
      <c r="H17" s="87">
        <v>18603</v>
      </c>
    </row>
    <row r="18" spans="1:8" ht="34.5">
      <c r="A18" s="22" t="s">
        <v>102</v>
      </c>
      <c r="B18" s="23" t="s">
        <v>405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52">
        <v>0</v>
      </c>
    </row>
    <row r="19" spans="1:8" ht="34.5">
      <c r="A19" s="22" t="s">
        <v>204</v>
      </c>
      <c r="B19" s="23" t="s">
        <v>406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52">
        <v>0</v>
      </c>
    </row>
    <row r="20" spans="1:8" ht="22.5">
      <c r="A20" s="22" t="s">
        <v>205</v>
      </c>
      <c r="B20" s="23" t="s">
        <v>407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52">
        <v>0</v>
      </c>
    </row>
    <row r="21" spans="1:8" ht="34.5">
      <c r="A21" s="22" t="s">
        <v>206</v>
      </c>
      <c r="B21" s="23" t="s">
        <v>408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52">
        <v>0</v>
      </c>
    </row>
    <row r="22" spans="1:8" ht="34.5">
      <c r="A22" s="22" t="s">
        <v>103</v>
      </c>
      <c r="B22" s="23" t="s">
        <v>409</v>
      </c>
      <c r="C22" s="24">
        <v>25737</v>
      </c>
      <c r="D22" s="24">
        <v>0</v>
      </c>
      <c r="E22" s="24">
        <v>0</v>
      </c>
      <c r="F22" s="24">
        <v>568</v>
      </c>
      <c r="G22" s="24">
        <v>460</v>
      </c>
      <c r="H22" s="52">
        <v>80</v>
      </c>
    </row>
    <row r="23" spans="1:8" ht="34.5">
      <c r="A23" s="22" t="s">
        <v>207</v>
      </c>
      <c r="B23" s="23" t="s">
        <v>410</v>
      </c>
      <c r="C23" s="24">
        <v>9054</v>
      </c>
      <c r="D23" s="24">
        <v>0</v>
      </c>
      <c r="E23" s="24">
        <v>0</v>
      </c>
      <c r="F23" s="24">
        <v>0</v>
      </c>
      <c r="G23" s="24">
        <v>0</v>
      </c>
      <c r="H23" s="52">
        <v>5</v>
      </c>
    </row>
    <row r="24" spans="1:8" ht="22.5">
      <c r="A24" s="22" t="s">
        <v>208</v>
      </c>
      <c r="B24" s="23" t="s">
        <v>411</v>
      </c>
      <c r="C24" s="24">
        <v>25074</v>
      </c>
      <c r="D24" s="24">
        <v>0</v>
      </c>
      <c r="E24" s="24">
        <v>0</v>
      </c>
      <c r="F24" s="24">
        <v>0</v>
      </c>
      <c r="G24" s="24">
        <v>0</v>
      </c>
      <c r="H24" s="52">
        <v>0</v>
      </c>
    </row>
    <row r="25" spans="1:8" ht="34.5">
      <c r="A25" s="34" t="s">
        <v>91</v>
      </c>
      <c r="B25" s="35" t="s">
        <v>412</v>
      </c>
      <c r="C25" s="36">
        <v>59865</v>
      </c>
      <c r="D25" s="36">
        <v>0</v>
      </c>
      <c r="E25" s="36">
        <v>0</v>
      </c>
      <c r="F25" s="36">
        <v>568</v>
      </c>
      <c r="G25" s="36">
        <v>460</v>
      </c>
      <c r="H25" s="87">
        <v>85</v>
      </c>
    </row>
    <row r="26" spans="1:8" ht="15" customHeight="1">
      <c r="A26" s="34" t="s">
        <v>209</v>
      </c>
      <c r="B26" s="35" t="s">
        <v>413</v>
      </c>
      <c r="C26" s="36">
        <v>86251</v>
      </c>
      <c r="D26" s="36">
        <v>128</v>
      </c>
      <c r="E26" s="36">
        <v>206</v>
      </c>
      <c r="F26" s="36">
        <v>381</v>
      </c>
      <c r="G26" s="36">
        <v>2666</v>
      </c>
      <c r="H26" s="87">
        <v>18518</v>
      </c>
    </row>
    <row r="27" spans="1:8" ht="22.5">
      <c r="A27" s="22" t="s">
        <v>104</v>
      </c>
      <c r="B27" s="23" t="s">
        <v>414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52">
        <v>0</v>
      </c>
    </row>
    <row r="28" spans="1:8" ht="34.5" thickBot="1">
      <c r="A28" s="26" t="s">
        <v>105</v>
      </c>
      <c r="B28" s="27" t="s">
        <v>415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53">
        <v>0</v>
      </c>
    </row>
    <row r="29" ht="13.5" thickTop="1">
      <c r="H29" s="280" t="s">
        <v>985</v>
      </c>
    </row>
    <row r="30" ht="12.75">
      <c r="H30" s="280" t="str">
        <f>H2</f>
        <v>a /2015. (V.  .) önkormányzati rendelethez</v>
      </c>
    </row>
    <row r="32" ht="13.5" thickBot="1">
      <c r="H32" s="9" t="s">
        <v>227</v>
      </c>
    </row>
    <row r="33" spans="1:8" ht="58.5" thickBot="1" thickTop="1">
      <c r="A33" s="368" t="s">
        <v>230</v>
      </c>
      <c r="B33" s="145" t="s">
        <v>201</v>
      </c>
      <c r="C33" s="145" t="s">
        <v>390</v>
      </c>
      <c r="D33" s="369" t="s">
        <v>391</v>
      </c>
      <c r="E33" s="410" t="s">
        <v>503</v>
      </c>
      <c r="F33" s="411" t="s">
        <v>392</v>
      </c>
      <c r="G33" s="369" t="s">
        <v>393</v>
      </c>
      <c r="H33" s="146" t="s">
        <v>394</v>
      </c>
    </row>
    <row r="34" spans="1:8" ht="15" customHeight="1" thickTop="1">
      <c r="A34" s="45" t="s">
        <v>92</v>
      </c>
      <c r="B34" s="46" t="s">
        <v>395</v>
      </c>
      <c r="C34" s="47">
        <v>141</v>
      </c>
      <c r="D34" s="370">
        <v>0</v>
      </c>
      <c r="E34" s="404">
        <v>916</v>
      </c>
      <c r="F34" s="47">
        <v>2784</v>
      </c>
      <c r="G34" s="370">
        <v>0</v>
      </c>
      <c r="H34" s="54">
        <v>3537</v>
      </c>
    </row>
    <row r="35" spans="1:8" ht="15" customHeight="1">
      <c r="A35" s="22" t="s">
        <v>93</v>
      </c>
      <c r="B35" s="23" t="s">
        <v>396</v>
      </c>
      <c r="C35" s="24">
        <v>499</v>
      </c>
      <c r="D35" s="371">
        <v>0</v>
      </c>
      <c r="E35" s="405">
        <v>1382</v>
      </c>
      <c r="F35" s="24">
        <v>12732</v>
      </c>
      <c r="G35" s="371">
        <v>77</v>
      </c>
      <c r="H35" s="52">
        <v>27305</v>
      </c>
    </row>
    <row r="36" spans="1:8" ht="15" customHeight="1">
      <c r="A36" s="22" t="s">
        <v>94</v>
      </c>
      <c r="B36" s="23" t="s">
        <v>397</v>
      </c>
      <c r="C36" s="24">
        <v>0</v>
      </c>
      <c r="D36" s="371">
        <v>276</v>
      </c>
      <c r="E36" s="405">
        <v>3948</v>
      </c>
      <c r="F36" s="24">
        <v>4369</v>
      </c>
      <c r="G36" s="371">
        <v>280</v>
      </c>
      <c r="H36" s="52">
        <v>9220</v>
      </c>
    </row>
    <row r="37" spans="1:8" ht="15" customHeight="1">
      <c r="A37" s="22" t="s">
        <v>95</v>
      </c>
      <c r="B37" s="23" t="s">
        <v>398</v>
      </c>
      <c r="C37" s="24">
        <v>0</v>
      </c>
      <c r="D37" s="371">
        <v>23</v>
      </c>
      <c r="E37" s="405">
        <v>289</v>
      </c>
      <c r="F37" s="24">
        <v>388</v>
      </c>
      <c r="G37" s="371">
        <v>0</v>
      </c>
      <c r="H37" s="52">
        <v>5865</v>
      </c>
    </row>
    <row r="38" spans="1:8" ht="15" customHeight="1">
      <c r="A38" s="22" t="s">
        <v>96</v>
      </c>
      <c r="B38" s="23" t="s">
        <v>399</v>
      </c>
      <c r="C38" s="24">
        <v>0</v>
      </c>
      <c r="D38" s="371">
        <v>73</v>
      </c>
      <c r="E38" s="405">
        <v>1187</v>
      </c>
      <c r="F38" s="24">
        <v>1347</v>
      </c>
      <c r="G38" s="371">
        <v>68</v>
      </c>
      <c r="H38" s="52">
        <v>4270</v>
      </c>
    </row>
    <row r="39" spans="1:8" ht="15" customHeight="1">
      <c r="A39" s="22" t="s">
        <v>97</v>
      </c>
      <c r="B39" s="23" t="s">
        <v>400</v>
      </c>
      <c r="C39" s="24">
        <v>0</v>
      </c>
      <c r="D39" s="371">
        <v>0</v>
      </c>
      <c r="E39" s="405">
        <v>0</v>
      </c>
      <c r="F39" s="24">
        <v>0</v>
      </c>
      <c r="G39" s="371">
        <v>0</v>
      </c>
      <c r="H39" s="52">
        <v>42128</v>
      </c>
    </row>
    <row r="40" spans="1:8" ht="34.5">
      <c r="A40" s="42" t="s">
        <v>98</v>
      </c>
      <c r="B40" s="43" t="s">
        <v>401</v>
      </c>
      <c r="C40" s="44">
        <v>640</v>
      </c>
      <c r="D40" s="372">
        <v>372</v>
      </c>
      <c r="E40" s="406">
        <v>7722</v>
      </c>
      <c r="F40" s="44">
        <v>21620</v>
      </c>
      <c r="G40" s="372">
        <v>425</v>
      </c>
      <c r="H40" s="147">
        <v>92325</v>
      </c>
    </row>
    <row r="41" spans="1:8" ht="15" customHeight="1">
      <c r="A41" s="22" t="s">
        <v>99</v>
      </c>
      <c r="B41" s="23" t="s">
        <v>402</v>
      </c>
      <c r="C41" s="24">
        <v>0</v>
      </c>
      <c r="D41" s="371">
        <v>0</v>
      </c>
      <c r="E41" s="405">
        <v>0</v>
      </c>
      <c r="F41" s="24">
        <v>0</v>
      </c>
      <c r="G41" s="371">
        <v>0</v>
      </c>
      <c r="H41" s="52">
        <v>0</v>
      </c>
    </row>
    <row r="42" spans="1:8" ht="15" customHeight="1">
      <c r="A42" s="22" t="s">
        <v>100</v>
      </c>
      <c r="B42" s="23" t="s">
        <v>403</v>
      </c>
      <c r="C42" s="24">
        <v>0</v>
      </c>
      <c r="D42" s="371">
        <v>0</v>
      </c>
      <c r="E42" s="405">
        <v>0</v>
      </c>
      <c r="F42" s="24">
        <v>0</v>
      </c>
      <c r="G42" s="371">
        <v>0</v>
      </c>
      <c r="H42" s="52">
        <v>0</v>
      </c>
    </row>
    <row r="43" spans="1:8" ht="36">
      <c r="A43" s="38" t="s">
        <v>101</v>
      </c>
      <c r="B43" s="39" t="s">
        <v>986</v>
      </c>
      <c r="C43" s="40">
        <v>0</v>
      </c>
      <c r="D43" s="373">
        <v>0</v>
      </c>
      <c r="E43" s="407">
        <v>0</v>
      </c>
      <c r="F43" s="40">
        <v>0</v>
      </c>
      <c r="G43" s="373">
        <v>0</v>
      </c>
      <c r="H43" s="121">
        <v>0</v>
      </c>
    </row>
    <row r="44" spans="1:8" ht="15" customHeight="1">
      <c r="A44" s="34" t="s">
        <v>203</v>
      </c>
      <c r="B44" s="35" t="s">
        <v>404</v>
      </c>
      <c r="C44" s="36">
        <v>640</v>
      </c>
      <c r="D44" s="374">
        <v>372</v>
      </c>
      <c r="E44" s="408">
        <v>7722</v>
      </c>
      <c r="F44" s="36">
        <v>21620</v>
      </c>
      <c r="G44" s="374">
        <v>425</v>
      </c>
      <c r="H44" s="87">
        <v>92325</v>
      </c>
    </row>
    <row r="45" spans="1:8" ht="34.5">
      <c r="A45" s="22" t="s">
        <v>102</v>
      </c>
      <c r="B45" s="23" t="s">
        <v>405</v>
      </c>
      <c r="C45" s="24">
        <v>0</v>
      </c>
      <c r="D45" s="371">
        <v>0</v>
      </c>
      <c r="E45" s="405">
        <v>0</v>
      </c>
      <c r="F45" s="24">
        <v>0</v>
      </c>
      <c r="G45" s="371">
        <v>0</v>
      </c>
      <c r="H45" s="52">
        <v>0</v>
      </c>
    </row>
    <row r="46" spans="1:8" ht="34.5">
      <c r="A46" s="22" t="s">
        <v>204</v>
      </c>
      <c r="B46" s="23" t="s">
        <v>406</v>
      </c>
      <c r="C46" s="24">
        <v>0</v>
      </c>
      <c r="D46" s="371">
        <v>0</v>
      </c>
      <c r="E46" s="405">
        <v>0</v>
      </c>
      <c r="F46" s="24">
        <v>0</v>
      </c>
      <c r="G46" s="371">
        <v>0</v>
      </c>
      <c r="H46" s="52">
        <v>0</v>
      </c>
    </row>
    <row r="47" spans="1:8" ht="22.5">
      <c r="A47" s="22" t="s">
        <v>205</v>
      </c>
      <c r="B47" s="23" t="s">
        <v>407</v>
      </c>
      <c r="C47" s="24">
        <v>0</v>
      </c>
      <c r="D47" s="371">
        <v>0</v>
      </c>
      <c r="E47" s="405">
        <v>0</v>
      </c>
      <c r="F47" s="24">
        <v>0</v>
      </c>
      <c r="G47" s="371">
        <v>0</v>
      </c>
      <c r="H47" s="52">
        <v>0</v>
      </c>
    </row>
    <row r="48" spans="1:8" ht="34.5">
      <c r="A48" s="22" t="s">
        <v>206</v>
      </c>
      <c r="B48" s="23" t="s">
        <v>408</v>
      </c>
      <c r="C48" s="24">
        <v>0</v>
      </c>
      <c r="D48" s="371">
        <v>0</v>
      </c>
      <c r="E48" s="405">
        <v>0</v>
      </c>
      <c r="F48" s="24">
        <v>0</v>
      </c>
      <c r="G48" s="371">
        <v>0</v>
      </c>
      <c r="H48" s="52">
        <v>0</v>
      </c>
    </row>
    <row r="49" spans="1:8" ht="34.5">
      <c r="A49" s="22" t="s">
        <v>103</v>
      </c>
      <c r="B49" s="23" t="s">
        <v>409</v>
      </c>
      <c r="C49" s="24">
        <v>0</v>
      </c>
      <c r="D49" s="371">
        <v>0</v>
      </c>
      <c r="E49" s="405">
        <v>0</v>
      </c>
      <c r="F49" s="24">
        <v>22352</v>
      </c>
      <c r="G49" s="371">
        <v>0</v>
      </c>
      <c r="H49" s="52">
        <v>2277</v>
      </c>
    </row>
    <row r="50" spans="1:8" ht="34.5">
      <c r="A50" s="22" t="s">
        <v>207</v>
      </c>
      <c r="B50" s="23" t="s">
        <v>410</v>
      </c>
      <c r="C50" s="24">
        <v>0</v>
      </c>
      <c r="D50" s="371">
        <v>0</v>
      </c>
      <c r="E50" s="405">
        <v>0</v>
      </c>
      <c r="F50" s="24">
        <v>0</v>
      </c>
      <c r="G50" s="371">
        <v>2</v>
      </c>
      <c r="H50" s="52">
        <v>9047</v>
      </c>
    </row>
    <row r="51" spans="1:8" ht="22.5">
      <c r="A51" s="22" t="s">
        <v>208</v>
      </c>
      <c r="B51" s="23" t="s">
        <v>411</v>
      </c>
      <c r="C51" s="24">
        <v>0</v>
      </c>
      <c r="D51" s="371">
        <v>0</v>
      </c>
      <c r="E51" s="405">
        <v>0</v>
      </c>
      <c r="F51" s="24">
        <v>0</v>
      </c>
      <c r="G51" s="371">
        <v>0</v>
      </c>
      <c r="H51" s="52">
        <v>25074</v>
      </c>
    </row>
    <row r="52" spans="1:8" ht="34.5">
      <c r="A52" s="34" t="s">
        <v>91</v>
      </c>
      <c r="B52" s="35" t="s">
        <v>412</v>
      </c>
      <c r="C52" s="36">
        <v>0</v>
      </c>
      <c r="D52" s="374">
        <v>0</v>
      </c>
      <c r="E52" s="408">
        <v>0</v>
      </c>
      <c r="F52" s="36">
        <v>22352</v>
      </c>
      <c r="G52" s="374">
        <v>2</v>
      </c>
      <c r="H52" s="87">
        <v>36398</v>
      </c>
    </row>
    <row r="53" spans="1:8" ht="15" customHeight="1">
      <c r="A53" s="34" t="s">
        <v>209</v>
      </c>
      <c r="B53" s="35" t="s">
        <v>413</v>
      </c>
      <c r="C53" s="36">
        <v>640</v>
      </c>
      <c r="D53" s="374">
        <v>372</v>
      </c>
      <c r="E53" s="408">
        <v>7722</v>
      </c>
      <c r="F53" s="36">
        <v>-732</v>
      </c>
      <c r="G53" s="374">
        <v>423</v>
      </c>
      <c r="H53" s="87">
        <v>55927</v>
      </c>
    </row>
    <row r="54" spans="1:8" ht="22.5">
      <c r="A54" s="22" t="s">
        <v>104</v>
      </c>
      <c r="B54" s="23" t="s">
        <v>414</v>
      </c>
      <c r="C54" s="24">
        <v>0</v>
      </c>
      <c r="D54" s="371">
        <v>0</v>
      </c>
      <c r="E54" s="405">
        <v>0</v>
      </c>
      <c r="F54" s="24">
        <v>0</v>
      </c>
      <c r="G54" s="371">
        <v>0</v>
      </c>
      <c r="H54" s="52">
        <v>0</v>
      </c>
    </row>
    <row r="55" spans="1:8" ht="34.5" thickBot="1">
      <c r="A55" s="26" t="s">
        <v>105</v>
      </c>
      <c r="B55" s="27" t="s">
        <v>415</v>
      </c>
      <c r="C55" s="28">
        <v>0</v>
      </c>
      <c r="D55" s="375">
        <v>0</v>
      </c>
      <c r="E55" s="409">
        <v>0</v>
      </c>
      <c r="F55" s="28">
        <v>0</v>
      </c>
      <c r="G55" s="375">
        <v>0</v>
      </c>
      <c r="H55" s="53">
        <v>0</v>
      </c>
    </row>
    <row r="56" ht="13.5" thickTop="1"/>
  </sheetData>
  <sheetProtection/>
  <mergeCells count="1">
    <mergeCell ref="A4:H4"/>
  </mergeCells>
  <printOptions/>
  <pageMargins left="0.75" right="0.75" top="1" bottom="1" header="0.5" footer="0.5"/>
  <pageSetup horizontalDpi="300" verticalDpi="300" orientation="portrait" r:id="rId1"/>
  <rowBreaks count="1" manualBreakCount="1">
    <brk id="28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P139"/>
  <sheetViews>
    <sheetView workbookViewId="0" topLeftCell="A1">
      <selection activeCell="E14" sqref="E14"/>
    </sheetView>
  </sheetViews>
  <sheetFormatPr defaultColWidth="9.140625" defaultRowHeight="12.75"/>
  <cols>
    <col min="1" max="1" width="4.7109375" style="9" customWidth="1"/>
    <col min="2" max="2" width="40.7109375" style="9" customWidth="1"/>
    <col min="3" max="40" width="10.7109375" style="9" customWidth="1"/>
  </cols>
  <sheetData>
    <row r="1" spans="1:42" ht="13.5" customHeight="1">
      <c r="A1" s="4"/>
      <c r="B1" s="4"/>
      <c r="C1" s="4"/>
      <c r="D1" s="4"/>
      <c r="E1" s="4"/>
      <c r="F1" s="4"/>
      <c r="G1" s="4"/>
      <c r="H1" s="4"/>
      <c r="I1" s="4"/>
      <c r="K1" s="5" t="s">
        <v>987</v>
      </c>
      <c r="AO1" s="9"/>
      <c r="AP1" s="9"/>
    </row>
    <row r="2" spans="1:42" ht="13.5" customHeight="1">
      <c r="A2" s="4"/>
      <c r="B2" s="4"/>
      <c r="C2" s="4"/>
      <c r="D2" s="4"/>
      <c r="E2" s="4"/>
      <c r="F2" s="4"/>
      <c r="G2" s="4"/>
      <c r="H2" s="4"/>
      <c r="I2" s="4"/>
      <c r="K2" s="5" t="str">
        <f>'1.d sz. melléklet'!F2</f>
        <v>a /2015. (V.  .) önkormányzati rendelethez</v>
      </c>
      <c r="AO2" s="9"/>
      <c r="AP2" s="9"/>
    </row>
    <row r="3" spans="1:42" ht="13.5" customHeight="1">
      <c r="A3" s="8"/>
      <c r="B3" s="8"/>
      <c r="C3" s="8"/>
      <c r="D3" s="8"/>
      <c r="E3" s="8"/>
      <c r="F3" s="8"/>
      <c r="G3" s="8"/>
      <c r="H3" s="8"/>
      <c r="I3" s="8"/>
      <c r="AO3" s="9"/>
      <c r="AP3" s="9"/>
    </row>
    <row r="4" spans="1:42" ht="15" customHeight="1">
      <c r="A4" s="978" t="s">
        <v>344</v>
      </c>
      <c r="B4" s="978"/>
      <c r="C4" s="978"/>
      <c r="D4" s="978"/>
      <c r="E4" s="978"/>
      <c r="F4" s="978"/>
      <c r="G4" s="978"/>
      <c r="H4" s="978"/>
      <c r="I4" s="978"/>
      <c r="J4" s="978"/>
      <c r="K4" s="978"/>
      <c r="AO4" s="9"/>
      <c r="AP4" s="9"/>
    </row>
    <row r="5" spans="1:42" ht="15" customHeight="1" thickBot="1">
      <c r="A5" s="10"/>
      <c r="B5" s="10"/>
      <c r="C5" s="10"/>
      <c r="D5" s="10"/>
      <c r="E5" s="10"/>
      <c r="F5" s="10"/>
      <c r="G5" s="10"/>
      <c r="H5" s="10"/>
      <c r="I5" s="10"/>
      <c r="K5" s="5" t="s">
        <v>227</v>
      </c>
      <c r="AO5" s="9"/>
      <c r="AP5" s="9"/>
    </row>
    <row r="6" spans="1:11" s="359" customFormat="1" ht="81" thickBot="1" thickTop="1">
      <c r="A6" s="368" t="s">
        <v>230</v>
      </c>
      <c r="B6" s="145" t="s">
        <v>201</v>
      </c>
      <c r="C6" s="145" t="s">
        <v>90</v>
      </c>
      <c r="D6" s="145" t="s">
        <v>341</v>
      </c>
      <c r="E6" s="145" t="s">
        <v>293</v>
      </c>
      <c r="F6" s="145" t="s">
        <v>346</v>
      </c>
      <c r="G6" s="145" t="s">
        <v>294</v>
      </c>
      <c r="H6" s="145" t="s">
        <v>342</v>
      </c>
      <c r="I6" s="145" t="s">
        <v>345</v>
      </c>
      <c r="J6" s="145" t="s">
        <v>295</v>
      </c>
      <c r="K6" s="146" t="s">
        <v>296</v>
      </c>
    </row>
    <row r="7" spans="1:40" ht="15" customHeight="1" thickTop="1">
      <c r="A7" s="29" t="s">
        <v>92</v>
      </c>
      <c r="B7" s="96" t="s">
        <v>63</v>
      </c>
      <c r="C7" s="134">
        <v>29978</v>
      </c>
      <c r="D7" s="134">
        <v>7119</v>
      </c>
      <c r="E7" s="134">
        <v>281</v>
      </c>
      <c r="F7" s="134">
        <v>0</v>
      </c>
      <c r="G7" s="134">
        <v>0</v>
      </c>
      <c r="H7" s="134">
        <v>919</v>
      </c>
      <c r="I7" s="134">
        <v>0</v>
      </c>
      <c r="J7" s="134">
        <v>0</v>
      </c>
      <c r="K7" s="135">
        <v>0</v>
      </c>
      <c r="AN7"/>
    </row>
    <row r="8" spans="1:40" ht="22.5">
      <c r="A8" s="21" t="s">
        <v>93</v>
      </c>
      <c r="B8" s="97" t="s">
        <v>558</v>
      </c>
      <c r="C8" s="108">
        <v>7717</v>
      </c>
      <c r="D8" s="108">
        <v>2207</v>
      </c>
      <c r="E8" s="108">
        <v>68</v>
      </c>
      <c r="F8" s="108">
        <v>0</v>
      </c>
      <c r="G8" s="108">
        <v>0</v>
      </c>
      <c r="H8" s="108">
        <v>176</v>
      </c>
      <c r="I8" s="108">
        <v>0</v>
      </c>
      <c r="J8" s="108">
        <v>0</v>
      </c>
      <c r="K8" s="109">
        <v>0</v>
      </c>
      <c r="AN8"/>
    </row>
    <row r="9" spans="1:40" ht="15" customHeight="1">
      <c r="A9" s="21" t="s">
        <v>94</v>
      </c>
      <c r="B9" s="97" t="s">
        <v>64</v>
      </c>
      <c r="C9" s="108">
        <v>82372</v>
      </c>
      <c r="D9" s="108">
        <v>8939</v>
      </c>
      <c r="E9" s="108">
        <v>85</v>
      </c>
      <c r="F9" s="108">
        <v>3864</v>
      </c>
      <c r="G9" s="108">
        <v>4829</v>
      </c>
      <c r="H9" s="108">
        <v>10718</v>
      </c>
      <c r="I9" s="108">
        <v>0</v>
      </c>
      <c r="J9" s="108">
        <v>0</v>
      </c>
      <c r="K9" s="109">
        <v>183</v>
      </c>
      <c r="AN9"/>
    </row>
    <row r="10" spans="1:40" ht="15" customHeight="1">
      <c r="A10" s="21" t="s">
        <v>95</v>
      </c>
      <c r="B10" s="97" t="s">
        <v>65</v>
      </c>
      <c r="C10" s="108">
        <v>3505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9">
        <v>0</v>
      </c>
      <c r="AN10"/>
    </row>
    <row r="11" spans="1:40" ht="15" customHeight="1">
      <c r="A11" s="21" t="s">
        <v>96</v>
      </c>
      <c r="B11" s="97" t="s">
        <v>323</v>
      </c>
      <c r="C11" s="108">
        <v>732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732</v>
      </c>
      <c r="J11" s="108">
        <v>0</v>
      </c>
      <c r="K11" s="109">
        <v>0</v>
      </c>
      <c r="AN11"/>
    </row>
    <row r="12" spans="1:40" ht="22.5">
      <c r="A12" s="21" t="s">
        <v>97</v>
      </c>
      <c r="B12" s="97" t="s">
        <v>324</v>
      </c>
      <c r="C12" s="108">
        <v>13433</v>
      </c>
      <c r="D12" s="108">
        <v>0</v>
      </c>
      <c r="E12" s="108">
        <v>0</v>
      </c>
      <c r="F12" s="108">
        <v>0</v>
      </c>
      <c r="G12" s="108">
        <v>222</v>
      </c>
      <c r="H12" s="108">
        <v>0</v>
      </c>
      <c r="I12" s="108">
        <v>0</v>
      </c>
      <c r="J12" s="108">
        <v>11162</v>
      </c>
      <c r="K12" s="109">
        <v>203</v>
      </c>
      <c r="AN12"/>
    </row>
    <row r="13" spans="1:40" ht="22.5">
      <c r="A13" s="21" t="s">
        <v>98</v>
      </c>
      <c r="B13" s="97" t="s">
        <v>325</v>
      </c>
      <c r="C13" s="108">
        <v>300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9">
        <v>0</v>
      </c>
      <c r="AN13"/>
    </row>
    <row r="14" spans="1:40" ht="22.5">
      <c r="A14" s="21" t="s">
        <v>99</v>
      </c>
      <c r="B14" s="97" t="s">
        <v>326</v>
      </c>
      <c r="C14" s="108">
        <v>18581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9">
        <v>0</v>
      </c>
      <c r="AN14"/>
    </row>
    <row r="15" spans="1:40" ht="15" customHeight="1">
      <c r="A15" s="355" t="s">
        <v>100</v>
      </c>
      <c r="B15" s="360" t="s">
        <v>332</v>
      </c>
      <c r="C15" s="361">
        <f>SUM(C7:C14)</f>
        <v>156618</v>
      </c>
      <c r="D15" s="361">
        <v>0</v>
      </c>
      <c r="E15" s="361">
        <v>0</v>
      </c>
      <c r="F15" s="361">
        <v>0</v>
      </c>
      <c r="G15" s="361">
        <v>222</v>
      </c>
      <c r="H15" s="361">
        <v>0</v>
      </c>
      <c r="I15" s="361">
        <v>732</v>
      </c>
      <c r="J15" s="361">
        <v>11162</v>
      </c>
      <c r="K15" s="362">
        <v>203</v>
      </c>
      <c r="AN15"/>
    </row>
    <row r="16" spans="1:40" ht="15" customHeight="1">
      <c r="A16" s="21" t="s">
        <v>101</v>
      </c>
      <c r="B16" s="97" t="s">
        <v>327</v>
      </c>
      <c r="C16" s="108">
        <v>49335</v>
      </c>
      <c r="D16" s="108">
        <v>729</v>
      </c>
      <c r="E16" s="108">
        <v>0</v>
      </c>
      <c r="F16" s="108">
        <v>1489</v>
      </c>
      <c r="G16" s="108">
        <v>817</v>
      </c>
      <c r="H16" s="108">
        <v>0</v>
      </c>
      <c r="I16" s="108">
        <v>0</v>
      </c>
      <c r="J16" s="108">
        <v>0</v>
      </c>
      <c r="K16" s="109">
        <v>0</v>
      </c>
      <c r="AN16"/>
    </row>
    <row r="17" spans="1:40" ht="15" customHeight="1">
      <c r="A17" s="21" t="s">
        <v>203</v>
      </c>
      <c r="B17" s="97" t="s">
        <v>328</v>
      </c>
      <c r="C17" s="108">
        <v>28252</v>
      </c>
      <c r="D17" s="108">
        <v>0</v>
      </c>
      <c r="E17" s="108">
        <v>0</v>
      </c>
      <c r="F17" s="108">
        <v>793</v>
      </c>
      <c r="G17" s="108">
        <v>0</v>
      </c>
      <c r="H17" s="108">
        <v>0</v>
      </c>
      <c r="I17" s="108">
        <v>0</v>
      </c>
      <c r="J17" s="108">
        <v>0</v>
      </c>
      <c r="K17" s="109">
        <v>0</v>
      </c>
      <c r="AN17"/>
    </row>
    <row r="18" spans="1:40" ht="22.5">
      <c r="A18" s="21" t="s">
        <v>102</v>
      </c>
      <c r="B18" s="97" t="s">
        <v>329</v>
      </c>
      <c r="C18" s="108">
        <v>6661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9">
        <v>0</v>
      </c>
      <c r="AN18"/>
    </row>
    <row r="19" spans="1:40" ht="22.5">
      <c r="A19" s="21" t="s">
        <v>204</v>
      </c>
      <c r="B19" s="97" t="s">
        <v>330</v>
      </c>
      <c r="C19" s="108">
        <v>2882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9">
        <v>0</v>
      </c>
      <c r="AN19"/>
    </row>
    <row r="20" spans="1:40" ht="15" customHeight="1">
      <c r="A20" s="21" t="s">
        <v>205</v>
      </c>
      <c r="B20" s="97" t="s">
        <v>331</v>
      </c>
      <c r="C20" s="108">
        <v>9543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9">
        <v>0</v>
      </c>
      <c r="AN20"/>
    </row>
    <row r="21" spans="1:40" ht="15" customHeight="1">
      <c r="A21" s="355" t="s">
        <v>206</v>
      </c>
      <c r="B21" s="360" t="s">
        <v>333</v>
      </c>
      <c r="C21" s="361"/>
      <c r="D21" s="361"/>
      <c r="E21" s="361"/>
      <c r="F21" s="361"/>
      <c r="G21" s="361"/>
      <c r="H21" s="361"/>
      <c r="I21" s="361"/>
      <c r="J21" s="361"/>
      <c r="K21" s="362"/>
      <c r="AN21"/>
    </row>
    <row r="22" spans="1:39" s="354" customFormat="1" ht="15" customHeight="1">
      <c r="A22" s="100" t="s">
        <v>103</v>
      </c>
      <c r="B22" s="99" t="s">
        <v>334</v>
      </c>
      <c r="C22" s="132">
        <v>243748</v>
      </c>
      <c r="D22" s="132">
        <v>18994</v>
      </c>
      <c r="E22" s="132">
        <v>434</v>
      </c>
      <c r="F22" s="132">
        <v>6146</v>
      </c>
      <c r="G22" s="132">
        <v>5868</v>
      </c>
      <c r="H22" s="132">
        <v>11813</v>
      </c>
      <c r="I22" s="132">
        <v>732</v>
      </c>
      <c r="J22" s="132">
        <v>11162</v>
      </c>
      <c r="K22" s="133">
        <v>386</v>
      </c>
      <c r="AJ22" s="353"/>
      <c r="AK22" s="353"/>
      <c r="AL22" s="353"/>
      <c r="AM22" s="353"/>
    </row>
    <row r="23" spans="1:40" ht="15" customHeight="1">
      <c r="A23" s="21" t="s">
        <v>207</v>
      </c>
      <c r="B23" s="97" t="s">
        <v>335</v>
      </c>
      <c r="C23" s="108">
        <v>15196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15196</v>
      </c>
      <c r="K23" s="109">
        <v>0</v>
      </c>
      <c r="AN23"/>
    </row>
    <row r="24" spans="1:39" s="357" customFormat="1" ht="15" customHeight="1">
      <c r="A24" s="355" t="s">
        <v>208</v>
      </c>
      <c r="B24" s="360" t="s">
        <v>336</v>
      </c>
      <c r="C24" s="361">
        <v>15196</v>
      </c>
      <c r="D24" s="361">
        <v>0</v>
      </c>
      <c r="E24" s="361">
        <v>0</v>
      </c>
      <c r="F24" s="361">
        <v>0</v>
      </c>
      <c r="G24" s="361">
        <v>0</v>
      </c>
      <c r="H24" s="361">
        <v>0</v>
      </c>
      <c r="I24" s="361">
        <v>0</v>
      </c>
      <c r="J24" s="361">
        <v>15196</v>
      </c>
      <c r="K24" s="362">
        <v>0</v>
      </c>
      <c r="AJ24" s="356"/>
      <c r="AK24" s="356"/>
      <c r="AL24" s="356"/>
      <c r="AM24" s="356"/>
    </row>
    <row r="25" spans="1:40" ht="15" customHeight="1">
      <c r="A25" s="358" t="s">
        <v>91</v>
      </c>
      <c r="B25" s="363" t="s">
        <v>337</v>
      </c>
      <c r="C25" s="364">
        <v>258944</v>
      </c>
      <c r="D25" s="364">
        <v>18994</v>
      </c>
      <c r="E25" s="364">
        <v>434</v>
      </c>
      <c r="F25" s="364">
        <v>6146</v>
      </c>
      <c r="G25" s="364">
        <v>5868</v>
      </c>
      <c r="H25" s="364">
        <v>11813</v>
      </c>
      <c r="I25" s="364">
        <v>732</v>
      </c>
      <c r="J25" s="364">
        <v>26358</v>
      </c>
      <c r="K25" s="365">
        <v>386</v>
      </c>
      <c r="AN25"/>
    </row>
    <row r="26" spans="1:39" s="1" customFormat="1" ht="15" customHeight="1">
      <c r="A26" s="21" t="s">
        <v>209</v>
      </c>
      <c r="B26" s="97" t="s">
        <v>338</v>
      </c>
      <c r="C26" s="108">
        <v>15</v>
      </c>
      <c r="D26" s="108">
        <v>1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9">
        <v>0</v>
      </c>
      <c r="AJ26" s="8"/>
      <c r="AK26" s="8"/>
      <c r="AL26" s="8"/>
      <c r="AM26" s="8"/>
    </row>
    <row r="27" spans="1:40" s="1" customFormat="1" ht="15" customHeight="1">
      <c r="A27" s="21" t="s">
        <v>104</v>
      </c>
      <c r="B27" s="97" t="s">
        <v>339</v>
      </c>
      <c r="C27" s="108">
        <v>8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9">
        <v>0</v>
      </c>
      <c r="AJ27" s="8"/>
      <c r="AK27" s="8"/>
      <c r="AL27" s="8"/>
      <c r="AM27" s="8"/>
      <c r="AN27" s="8"/>
    </row>
    <row r="28" spans="1:40" s="1" customFormat="1" ht="15" customHeight="1" thickBot="1">
      <c r="A28" s="110" t="s">
        <v>105</v>
      </c>
      <c r="B28" s="101" t="s">
        <v>340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111">
        <v>0</v>
      </c>
      <c r="K28" s="112">
        <v>0</v>
      </c>
      <c r="AJ28" s="8"/>
      <c r="AK28" s="8"/>
      <c r="AL28" s="8"/>
      <c r="AM28" s="8"/>
      <c r="AN28" s="8"/>
    </row>
    <row r="29" spans="1:40" s="1" customFormat="1" ht="13.5" customHeight="1" thickTop="1">
      <c r="A29" s="200"/>
      <c r="B29" s="366"/>
      <c r="C29" s="288"/>
      <c r="D29" s="288"/>
      <c r="E29" s="288"/>
      <c r="F29" s="288"/>
      <c r="G29" s="288"/>
      <c r="H29" s="288"/>
      <c r="I29" s="288"/>
      <c r="J29" s="288"/>
      <c r="K29" s="5" t="s">
        <v>988</v>
      </c>
      <c r="AJ29" s="8"/>
      <c r="AK29" s="8"/>
      <c r="AL29" s="8"/>
      <c r="AM29" s="8"/>
      <c r="AN29" s="8"/>
    </row>
    <row r="30" spans="1:40" s="1" customFormat="1" ht="13.5" customHeight="1">
      <c r="A30" s="200"/>
      <c r="B30" s="366"/>
      <c r="C30" s="288"/>
      <c r="D30" s="288"/>
      <c r="E30" s="288"/>
      <c r="F30" s="288"/>
      <c r="G30" s="288"/>
      <c r="H30" s="288"/>
      <c r="I30" s="288"/>
      <c r="J30" s="288"/>
      <c r="K30" s="5" t="str">
        <f>K2</f>
        <v>a /2015. (V.  .) önkormányzati rendelethez</v>
      </c>
      <c r="AJ30" s="8"/>
      <c r="AK30" s="8"/>
      <c r="AL30" s="8"/>
      <c r="AM30" s="8"/>
      <c r="AN30" s="8"/>
    </row>
    <row r="31" spans="1:40" s="1" customFormat="1" ht="13.5" customHeight="1">
      <c r="A31" s="200"/>
      <c r="B31" s="366"/>
      <c r="C31" s="288"/>
      <c r="D31" s="288"/>
      <c r="E31" s="288"/>
      <c r="F31" s="288"/>
      <c r="G31" s="288"/>
      <c r="H31" s="288"/>
      <c r="I31" s="288"/>
      <c r="J31" s="288"/>
      <c r="K31" s="5"/>
      <c r="AJ31" s="8"/>
      <c r="AK31" s="8"/>
      <c r="AL31" s="8"/>
      <c r="AM31" s="8"/>
      <c r="AN31" s="8"/>
    </row>
    <row r="32" spans="1:40" s="1" customFormat="1" ht="15" customHeight="1" thickBot="1">
      <c r="A32" s="200"/>
      <c r="B32" s="366"/>
      <c r="C32" s="288"/>
      <c r="D32" s="288"/>
      <c r="E32" s="288"/>
      <c r="F32" s="288"/>
      <c r="G32" s="288"/>
      <c r="H32" s="288"/>
      <c r="I32" s="288"/>
      <c r="J32" s="288"/>
      <c r="K32" s="288" t="s">
        <v>227</v>
      </c>
      <c r="AJ32" s="8"/>
      <c r="AK32" s="8"/>
      <c r="AL32" s="8"/>
      <c r="AM32" s="8"/>
      <c r="AN32" s="8"/>
    </row>
    <row r="33" spans="1:40" ht="81" thickBot="1" thickTop="1">
      <c r="A33" s="368" t="s">
        <v>230</v>
      </c>
      <c r="B33" s="145" t="s">
        <v>201</v>
      </c>
      <c r="C33" s="145" t="s">
        <v>297</v>
      </c>
      <c r="D33" s="145" t="s">
        <v>298</v>
      </c>
      <c r="E33" s="145" t="s">
        <v>299</v>
      </c>
      <c r="F33" s="145" t="s">
        <v>300</v>
      </c>
      <c r="G33" s="145" t="s">
        <v>301</v>
      </c>
      <c r="H33" s="145" t="s">
        <v>302</v>
      </c>
      <c r="I33" s="145" t="s">
        <v>343</v>
      </c>
      <c r="J33" s="145" t="s">
        <v>303</v>
      </c>
      <c r="K33" s="146" t="s">
        <v>304</v>
      </c>
      <c r="AL33"/>
      <c r="AM33"/>
      <c r="AN33"/>
    </row>
    <row r="34" spans="1:40" ht="15" customHeight="1" thickTop="1">
      <c r="A34" s="29" t="s">
        <v>92</v>
      </c>
      <c r="B34" s="96" t="s">
        <v>63</v>
      </c>
      <c r="C34" s="134">
        <v>0</v>
      </c>
      <c r="D34" s="134">
        <v>0</v>
      </c>
      <c r="E34" s="134">
        <v>1964</v>
      </c>
      <c r="F34" s="134">
        <v>1275</v>
      </c>
      <c r="G34" s="134">
        <v>0</v>
      </c>
      <c r="H34" s="134">
        <v>0</v>
      </c>
      <c r="I34" s="134">
        <v>0</v>
      </c>
      <c r="J34" s="134">
        <v>0</v>
      </c>
      <c r="K34" s="135">
        <v>0</v>
      </c>
      <c r="AL34"/>
      <c r="AM34"/>
      <c r="AN34"/>
    </row>
    <row r="35" spans="1:40" ht="22.5">
      <c r="A35" s="21" t="s">
        <v>93</v>
      </c>
      <c r="B35" s="97" t="s">
        <v>558</v>
      </c>
      <c r="C35" s="108">
        <v>0</v>
      </c>
      <c r="D35" s="108">
        <v>0</v>
      </c>
      <c r="E35" s="108">
        <v>272</v>
      </c>
      <c r="F35" s="108">
        <v>175</v>
      </c>
      <c r="G35" s="108">
        <v>0</v>
      </c>
      <c r="H35" s="108">
        <v>0</v>
      </c>
      <c r="I35" s="108">
        <v>0</v>
      </c>
      <c r="J35" s="108">
        <v>0</v>
      </c>
      <c r="K35" s="109">
        <v>0</v>
      </c>
      <c r="AL35"/>
      <c r="AM35"/>
      <c r="AN35"/>
    </row>
    <row r="36" spans="1:40" ht="15" customHeight="1">
      <c r="A36" s="21" t="s">
        <v>94</v>
      </c>
      <c r="B36" s="97" t="s">
        <v>64</v>
      </c>
      <c r="C36" s="108">
        <v>0</v>
      </c>
      <c r="D36" s="108">
        <v>2683</v>
      </c>
      <c r="E36" s="108">
        <v>103</v>
      </c>
      <c r="F36" s="108">
        <v>0</v>
      </c>
      <c r="G36" s="108">
        <v>2466</v>
      </c>
      <c r="H36" s="108">
        <v>0</v>
      </c>
      <c r="I36" s="108">
        <v>1030</v>
      </c>
      <c r="J36" s="108">
        <v>1622</v>
      </c>
      <c r="K36" s="109">
        <v>4627</v>
      </c>
      <c r="AL36"/>
      <c r="AM36"/>
      <c r="AN36"/>
    </row>
    <row r="37" spans="1:40" ht="15" customHeight="1">
      <c r="A37" s="21" t="s">
        <v>95</v>
      </c>
      <c r="B37" s="97" t="s">
        <v>65</v>
      </c>
      <c r="C37" s="108">
        <v>0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9">
        <v>0</v>
      </c>
      <c r="AL37"/>
      <c r="AM37"/>
      <c r="AN37"/>
    </row>
    <row r="38" spans="1:40" ht="15" customHeight="1">
      <c r="A38" s="21" t="s">
        <v>96</v>
      </c>
      <c r="B38" s="97" t="s">
        <v>323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9">
        <v>0</v>
      </c>
      <c r="AL38"/>
      <c r="AM38"/>
      <c r="AN38"/>
    </row>
    <row r="39" spans="1:40" ht="22.5">
      <c r="A39" s="21" t="s">
        <v>97</v>
      </c>
      <c r="B39" s="97" t="s">
        <v>324</v>
      </c>
      <c r="C39" s="108">
        <v>473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9">
        <v>0</v>
      </c>
      <c r="AL39"/>
      <c r="AM39"/>
      <c r="AN39"/>
    </row>
    <row r="40" spans="1:40" ht="22.5">
      <c r="A40" s="21" t="s">
        <v>98</v>
      </c>
      <c r="B40" s="97" t="s">
        <v>325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9">
        <v>0</v>
      </c>
      <c r="AL40"/>
      <c r="AM40"/>
      <c r="AN40"/>
    </row>
    <row r="41" spans="1:40" ht="22.5">
      <c r="A41" s="21" t="s">
        <v>99</v>
      </c>
      <c r="B41" s="97" t="s">
        <v>326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10276</v>
      </c>
      <c r="K41" s="109">
        <v>0</v>
      </c>
      <c r="AL41"/>
      <c r="AM41"/>
      <c r="AN41"/>
    </row>
    <row r="42" spans="1:40" ht="15" customHeight="1">
      <c r="A42" s="355" t="s">
        <v>100</v>
      </c>
      <c r="B42" s="360" t="s">
        <v>332</v>
      </c>
      <c r="C42" s="361">
        <v>473</v>
      </c>
      <c r="D42" s="361">
        <v>0</v>
      </c>
      <c r="E42" s="361">
        <v>0</v>
      </c>
      <c r="F42" s="361">
        <v>0</v>
      </c>
      <c r="G42" s="361">
        <v>0</v>
      </c>
      <c r="H42" s="361">
        <v>0</v>
      </c>
      <c r="I42" s="361">
        <v>0</v>
      </c>
      <c r="J42" s="361">
        <v>10276</v>
      </c>
      <c r="K42" s="362">
        <v>0</v>
      </c>
      <c r="AL42"/>
      <c r="AM42"/>
      <c r="AN42"/>
    </row>
    <row r="43" spans="1:40" ht="15" customHeight="1">
      <c r="A43" s="21" t="s">
        <v>101</v>
      </c>
      <c r="B43" s="97" t="s">
        <v>327</v>
      </c>
      <c r="C43" s="108">
        <v>0</v>
      </c>
      <c r="D43" s="108">
        <v>26426</v>
      </c>
      <c r="E43" s="108">
        <v>0</v>
      </c>
      <c r="F43" s="108">
        <v>0</v>
      </c>
      <c r="G43" s="108">
        <v>12085</v>
      </c>
      <c r="H43" s="108">
        <v>0</v>
      </c>
      <c r="I43" s="108">
        <v>0</v>
      </c>
      <c r="J43" s="108">
        <v>0</v>
      </c>
      <c r="K43" s="109">
        <v>2667</v>
      </c>
      <c r="AL43"/>
      <c r="AM43"/>
      <c r="AN43"/>
    </row>
    <row r="44" spans="1:40" ht="15" customHeight="1">
      <c r="A44" s="21" t="s">
        <v>203</v>
      </c>
      <c r="B44" s="97" t="s">
        <v>328</v>
      </c>
      <c r="C44" s="108">
        <v>0</v>
      </c>
      <c r="D44" s="108">
        <v>27459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9">
        <v>0</v>
      </c>
      <c r="AL44"/>
      <c r="AM44"/>
      <c r="AN44"/>
    </row>
    <row r="45" spans="1:40" ht="22.5">
      <c r="A45" s="21" t="s">
        <v>102</v>
      </c>
      <c r="B45" s="97" t="s">
        <v>329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9">
        <v>0</v>
      </c>
      <c r="AL45"/>
      <c r="AM45"/>
      <c r="AN45"/>
    </row>
    <row r="46" spans="1:40" ht="22.5">
      <c r="A46" s="21" t="s">
        <v>204</v>
      </c>
      <c r="B46" s="97" t="s">
        <v>330</v>
      </c>
      <c r="C46" s="108"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9">
        <v>0</v>
      </c>
      <c r="AL46"/>
      <c r="AM46"/>
      <c r="AN46"/>
    </row>
    <row r="47" spans="1:40" ht="15" customHeight="1">
      <c r="A47" s="21" t="s">
        <v>205</v>
      </c>
      <c r="B47" s="97" t="s">
        <v>331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9">
        <v>0</v>
      </c>
      <c r="AL47"/>
      <c r="AM47"/>
      <c r="AN47"/>
    </row>
    <row r="48" spans="1:40" ht="15" customHeight="1">
      <c r="A48" s="355" t="s">
        <v>206</v>
      </c>
      <c r="B48" s="360" t="s">
        <v>333</v>
      </c>
      <c r="C48" s="361"/>
      <c r="D48" s="361"/>
      <c r="E48" s="361"/>
      <c r="F48" s="361"/>
      <c r="G48" s="361"/>
      <c r="H48" s="361"/>
      <c r="I48" s="361"/>
      <c r="J48" s="361"/>
      <c r="K48" s="362"/>
      <c r="AL48"/>
      <c r="AM48"/>
      <c r="AN48"/>
    </row>
    <row r="49" spans="1:40" ht="15" customHeight="1">
      <c r="A49" s="100" t="s">
        <v>103</v>
      </c>
      <c r="B49" s="99" t="s">
        <v>334</v>
      </c>
      <c r="C49" s="132">
        <v>473</v>
      </c>
      <c r="D49" s="132">
        <v>56568</v>
      </c>
      <c r="E49" s="132">
        <v>2339</v>
      </c>
      <c r="F49" s="132">
        <v>1450</v>
      </c>
      <c r="G49" s="132">
        <v>14551</v>
      </c>
      <c r="H49" s="132">
        <v>0</v>
      </c>
      <c r="I49" s="132">
        <v>1030</v>
      </c>
      <c r="J49" s="132">
        <v>11898</v>
      </c>
      <c r="K49" s="133">
        <v>7294</v>
      </c>
      <c r="AL49"/>
      <c r="AM49"/>
      <c r="AN49"/>
    </row>
    <row r="50" spans="1:40" ht="15" customHeight="1">
      <c r="A50" s="21" t="s">
        <v>207</v>
      </c>
      <c r="B50" s="97" t="s">
        <v>335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9">
        <v>0</v>
      </c>
      <c r="AL50"/>
      <c r="AM50"/>
      <c r="AN50"/>
    </row>
    <row r="51" spans="1:40" ht="15" customHeight="1">
      <c r="A51" s="355" t="s">
        <v>208</v>
      </c>
      <c r="B51" s="360" t="s">
        <v>336</v>
      </c>
      <c r="C51" s="361">
        <v>0</v>
      </c>
      <c r="D51" s="361">
        <v>0</v>
      </c>
      <c r="E51" s="361">
        <v>0</v>
      </c>
      <c r="F51" s="361">
        <v>0</v>
      </c>
      <c r="G51" s="361">
        <v>0</v>
      </c>
      <c r="H51" s="361">
        <v>0</v>
      </c>
      <c r="I51" s="361">
        <v>0</v>
      </c>
      <c r="J51" s="361">
        <v>0</v>
      </c>
      <c r="K51" s="362">
        <v>0</v>
      </c>
      <c r="AL51"/>
      <c r="AM51"/>
      <c r="AN51"/>
    </row>
    <row r="52" spans="1:40" ht="15" customHeight="1">
      <c r="A52" s="358" t="s">
        <v>91</v>
      </c>
      <c r="B52" s="363" t="s">
        <v>337</v>
      </c>
      <c r="C52" s="364">
        <v>473</v>
      </c>
      <c r="D52" s="364">
        <v>56568</v>
      </c>
      <c r="E52" s="364">
        <v>2339</v>
      </c>
      <c r="F52" s="364">
        <v>1450</v>
      </c>
      <c r="G52" s="364">
        <v>14551</v>
      </c>
      <c r="H52" s="364">
        <v>0</v>
      </c>
      <c r="I52" s="364">
        <v>1030</v>
      </c>
      <c r="J52" s="364">
        <v>11898</v>
      </c>
      <c r="K52" s="365">
        <v>7294</v>
      </c>
      <c r="AL52"/>
      <c r="AM52"/>
      <c r="AN52"/>
    </row>
    <row r="53" spans="1:40" ht="15" customHeight="1">
      <c r="A53" s="21" t="s">
        <v>209</v>
      </c>
      <c r="B53" s="97" t="s">
        <v>338</v>
      </c>
      <c r="C53" s="108">
        <v>0</v>
      </c>
      <c r="D53" s="108">
        <v>0</v>
      </c>
      <c r="E53" s="108">
        <v>2</v>
      </c>
      <c r="F53" s="108">
        <v>2</v>
      </c>
      <c r="G53" s="108">
        <v>0</v>
      </c>
      <c r="H53" s="108">
        <v>0</v>
      </c>
      <c r="I53" s="108">
        <v>0</v>
      </c>
      <c r="J53" s="108">
        <v>0</v>
      </c>
      <c r="K53" s="109"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L53"/>
      <c r="AM53"/>
      <c r="AN53"/>
    </row>
    <row r="54" spans="1:40" s="1" customFormat="1" ht="15" customHeight="1">
      <c r="A54" s="21" t="s">
        <v>104</v>
      </c>
      <c r="B54" s="97" t="s">
        <v>339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9">
        <v>0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</row>
    <row r="55" spans="1:40" s="1" customFormat="1" ht="15" customHeight="1" thickBot="1">
      <c r="A55" s="110" t="s">
        <v>105</v>
      </c>
      <c r="B55" s="101" t="s">
        <v>340</v>
      </c>
      <c r="C55" s="111">
        <v>0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2">
        <v>0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" customFormat="1" ht="13.5" customHeight="1" thickTop="1">
      <c r="A56" s="8"/>
      <c r="B56" s="8"/>
      <c r="C56" s="8"/>
      <c r="D56" s="8"/>
      <c r="E56" s="8"/>
      <c r="F56" s="8"/>
      <c r="G56" s="8"/>
      <c r="H56" s="8"/>
      <c r="I56" s="8"/>
      <c r="K56" s="5" t="s">
        <v>988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</row>
    <row r="57" spans="1:40" s="1" customFormat="1" ht="13.5" customHeight="1">
      <c r="A57" s="8"/>
      <c r="B57" s="8"/>
      <c r="C57" s="8"/>
      <c r="D57" s="8"/>
      <c r="E57" s="8"/>
      <c r="F57" s="8"/>
      <c r="G57" s="8"/>
      <c r="H57" s="8"/>
      <c r="I57" s="8"/>
      <c r="K57" s="5" t="str">
        <f>K2</f>
        <v>a /2015. (V.  .) önkormányzati rendelethez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" customFormat="1" ht="13.5" customHeight="1">
      <c r="A58" s="8"/>
      <c r="B58" s="8"/>
      <c r="C58" s="8"/>
      <c r="D58" s="8"/>
      <c r="E58" s="8"/>
      <c r="F58" s="8"/>
      <c r="G58" s="8"/>
      <c r="H58" s="8"/>
      <c r="I58" s="8"/>
      <c r="K58" s="5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</row>
    <row r="59" spans="3:40" s="1" customFormat="1" ht="15" customHeight="1" thickBot="1">
      <c r="C59" s="10"/>
      <c r="D59" s="10"/>
      <c r="E59" s="10"/>
      <c r="F59" s="10"/>
      <c r="G59" s="10"/>
      <c r="H59" s="10"/>
      <c r="I59" s="10"/>
      <c r="K59" s="288" t="s">
        <v>227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40" s="1" customFormat="1" ht="69.75" thickBot="1" thickTop="1">
      <c r="A60" s="368" t="s">
        <v>230</v>
      </c>
      <c r="B60" s="145" t="s">
        <v>201</v>
      </c>
      <c r="C60" s="145" t="s">
        <v>305</v>
      </c>
      <c r="D60" s="145" t="s">
        <v>306</v>
      </c>
      <c r="E60" s="145" t="s">
        <v>307</v>
      </c>
      <c r="F60" s="145" t="s">
        <v>308</v>
      </c>
      <c r="G60" s="145" t="s">
        <v>309</v>
      </c>
      <c r="H60" s="145" t="s">
        <v>347</v>
      </c>
      <c r="I60" s="145" t="s">
        <v>312</v>
      </c>
      <c r="J60" s="145" t="s">
        <v>989</v>
      </c>
      <c r="K60" s="146" t="s">
        <v>317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</row>
    <row r="61" spans="1:37" s="1" customFormat="1" ht="15" customHeight="1" thickTop="1">
      <c r="A61" s="29" t="s">
        <v>92</v>
      </c>
      <c r="B61" s="96" t="s">
        <v>63</v>
      </c>
      <c r="C61" s="134">
        <v>8632</v>
      </c>
      <c r="D61" s="134">
        <v>0</v>
      </c>
      <c r="E61" s="134">
        <v>0</v>
      </c>
      <c r="F61" s="134">
        <v>0</v>
      </c>
      <c r="G61" s="134">
        <v>0</v>
      </c>
      <c r="H61" s="134">
        <v>116</v>
      </c>
      <c r="I61" s="134">
        <v>280</v>
      </c>
      <c r="J61" s="134">
        <v>4237</v>
      </c>
      <c r="K61" s="135">
        <v>0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s="1" customFormat="1" ht="22.5">
      <c r="A62" s="21" t="s">
        <v>93</v>
      </c>
      <c r="B62" s="97" t="s">
        <v>558</v>
      </c>
      <c r="C62" s="108">
        <v>2066</v>
      </c>
      <c r="D62" s="108">
        <v>0</v>
      </c>
      <c r="E62" s="108">
        <v>0</v>
      </c>
      <c r="F62" s="108">
        <v>0</v>
      </c>
      <c r="G62" s="108">
        <v>0</v>
      </c>
      <c r="H62" s="108">
        <v>28</v>
      </c>
      <c r="I62" s="108">
        <v>68</v>
      </c>
      <c r="J62" s="108">
        <v>1186</v>
      </c>
      <c r="K62" s="109">
        <v>0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s="1" customFormat="1" ht="12.75">
      <c r="A63" s="21" t="s">
        <v>94</v>
      </c>
      <c r="B63" s="97" t="s">
        <v>64</v>
      </c>
      <c r="C63" s="108">
        <v>8539</v>
      </c>
      <c r="D63" s="108">
        <v>634</v>
      </c>
      <c r="E63" s="108">
        <v>0</v>
      </c>
      <c r="F63" s="108">
        <v>805</v>
      </c>
      <c r="G63" s="108">
        <v>0</v>
      </c>
      <c r="H63" s="108">
        <v>40</v>
      </c>
      <c r="I63" s="108">
        <v>120</v>
      </c>
      <c r="J63" s="108">
        <v>2867</v>
      </c>
      <c r="K63" s="109">
        <v>206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s="1" customFormat="1" ht="15" customHeight="1">
      <c r="A64" s="21" t="s">
        <v>95</v>
      </c>
      <c r="B64" s="97" t="s">
        <v>65</v>
      </c>
      <c r="C64" s="108">
        <v>0</v>
      </c>
      <c r="D64" s="108">
        <v>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9">
        <v>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s="1" customFormat="1" ht="15" customHeight="1">
      <c r="A65" s="21" t="s">
        <v>96</v>
      </c>
      <c r="B65" s="97" t="s">
        <v>323</v>
      </c>
      <c r="C65" s="108">
        <v>0</v>
      </c>
      <c r="D65" s="108">
        <v>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9">
        <v>0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s="1" customFormat="1" ht="22.5">
      <c r="A66" s="21" t="s">
        <v>97</v>
      </c>
      <c r="B66" s="97" t="s">
        <v>324</v>
      </c>
      <c r="C66" s="108">
        <v>0</v>
      </c>
      <c r="D66" s="108">
        <v>0</v>
      </c>
      <c r="E66" s="108">
        <v>803</v>
      </c>
      <c r="F66" s="108">
        <v>0</v>
      </c>
      <c r="G66" s="108">
        <v>0</v>
      </c>
      <c r="H66" s="108">
        <v>0</v>
      </c>
      <c r="I66" s="108">
        <v>0</v>
      </c>
      <c r="J66" s="108">
        <v>0</v>
      </c>
      <c r="K66" s="109">
        <v>0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s="1" customFormat="1" ht="22.5">
      <c r="A67" s="21" t="s">
        <v>98</v>
      </c>
      <c r="B67" s="97" t="s">
        <v>325</v>
      </c>
      <c r="C67" s="108">
        <v>0</v>
      </c>
      <c r="D67" s="108">
        <v>0</v>
      </c>
      <c r="E67" s="108">
        <v>0</v>
      </c>
      <c r="F67" s="108">
        <v>0</v>
      </c>
      <c r="G67" s="108">
        <v>0</v>
      </c>
      <c r="H67" s="108">
        <v>0</v>
      </c>
      <c r="I67" s="108">
        <v>0</v>
      </c>
      <c r="J67" s="108">
        <v>0</v>
      </c>
      <c r="K67" s="109">
        <v>0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s="1" customFormat="1" ht="22.5">
      <c r="A68" s="21" t="s">
        <v>99</v>
      </c>
      <c r="B68" s="97" t="s">
        <v>326</v>
      </c>
      <c r="C68" s="108">
        <v>0</v>
      </c>
      <c r="D68" s="108">
        <v>0</v>
      </c>
      <c r="E68" s="108">
        <v>0</v>
      </c>
      <c r="F68" s="108">
        <v>0</v>
      </c>
      <c r="G68" s="108">
        <v>1820</v>
      </c>
      <c r="H68" s="108">
        <v>0</v>
      </c>
      <c r="I68" s="108">
        <v>0</v>
      </c>
      <c r="J68" s="108">
        <v>0</v>
      </c>
      <c r="K68" s="109">
        <v>0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s="1" customFormat="1" ht="15" customHeight="1">
      <c r="A69" s="355" t="s">
        <v>100</v>
      </c>
      <c r="B69" s="360" t="s">
        <v>332</v>
      </c>
      <c r="C69" s="361">
        <v>0</v>
      </c>
      <c r="D69" s="361">
        <v>0</v>
      </c>
      <c r="E69" s="361">
        <v>803</v>
      </c>
      <c r="F69" s="361">
        <v>0</v>
      </c>
      <c r="G69" s="361">
        <v>1820</v>
      </c>
      <c r="H69" s="361">
        <v>0</v>
      </c>
      <c r="I69" s="361">
        <v>0</v>
      </c>
      <c r="J69" s="361">
        <v>0</v>
      </c>
      <c r="K69" s="362">
        <v>0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s="1" customFormat="1" ht="12.75">
      <c r="A70" s="21" t="s">
        <v>101</v>
      </c>
      <c r="B70" s="97" t="s">
        <v>327</v>
      </c>
      <c r="C70" s="108">
        <v>265</v>
      </c>
      <c r="D70" s="108">
        <v>0</v>
      </c>
      <c r="E70" s="108">
        <v>0</v>
      </c>
      <c r="F70" s="108">
        <v>0</v>
      </c>
      <c r="G70" s="108">
        <v>0</v>
      </c>
      <c r="H70" s="108">
        <v>0</v>
      </c>
      <c r="I70" s="108">
        <v>0</v>
      </c>
      <c r="J70" s="108">
        <v>292</v>
      </c>
      <c r="K70" s="109">
        <v>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s="1" customFormat="1" ht="15" customHeight="1">
      <c r="A71" s="21" t="s">
        <v>203</v>
      </c>
      <c r="B71" s="97" t="s">
        <v>328</v>
      </c>
      <c r="C71" s="108">
        <v>0</v>
      </c>
      <c r="D71" s="108">
        <v>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9">
        <v>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s="1" customFormat="1" ht="22.5">
      <c r="A72" s="21" t="s">
        <v>102</v>
      </c>
      <c r="B72" s="97" t="s">
        <v>329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9">
        <v>0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s="1" customFormat="1" ht="22.5">
      <c r="A73" s="21" t="s">
        <v>204</v>
      </c>
      <c r="B73" s="97" t="s">
        <v>330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9">
        <v>0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s="1" customFormat="1" ht="15" customHeight="1">
      <c r="A74" s="21" t="s">
        <v>205</v>
      </c>
      <c r="B74" s="97" t="s">
        <v>331</v>
      </c>
      <c r="C74" s="108">
        <v>0</v>
      </c>
      <c r="D74" s="108">
        <v>0</v>
      </c>
      <c r="E74" s="108">
        <v>0</v>
      </c>
      <c r="F74" s="108">
        <v>0</v>
      </c>
      <c r="G74" s="108">
        <v>0</v>
      </c>
      <c r="H74" s="108">
        <v>0</v>
      </c>
      <c r="I74" s="108">
        <v>0</v>
      </c>
      <c r="J74" s="108">
        <v>0</v>
      </c>
      <c r="K74" s="109">
        <v>0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s="1" customFormat="1" ht="15" customHeight="1">
      <c r="A75" s="355" t="s">
        <v>206</v>
      </c>
      <c r="B75" s="360" t="s">
        <v>333</v>
      </c>
      <c r="C75" s="361"/>
      <c r="D75" s="361"/>
      <c r="E75" s="361"/>
      <c r="F75" s="361"/>
      <c r="G75" s="361"/>
      <c r="H75" s="361"/>
      <c r="I75" s="361"/>
      <c r="J75" s="361"/>
      <c r="K75" s="362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s="1" customFormat="1" ht="15" customHeight="1">
      <c r="A76" s="100" t="s">
        <v>103</v>
      </c>
      <c r="B76" s="99" t="s">
        <v>334</v>
      </c>
      <c r="C76" s="132">
        <v>19502</v>
      </c>
      <c r="D76" s="132">
        <v>634</v>
      </c>
      <c r="E76" s="132">
        <v>803</v>
      </c>
      <c r="F76" s="132">
        <v>805</v>
      </c>
      <c r="G76" s="132">
        <v>1820</v>
      </c>
      <c r="H76" s="132">
        <v>184</v>
      </c>
      <c r="I76" s="132">
        <v>468</v>
      </c>
      <c r="J76" s="132">
        <v>8582</v>
      </c>
      <c r="K76" s="133">
        <v>206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s="1" customFormat="1" ht="15" customHeight="1">
      <c r="A77" s="21" t="s">
        <v>207</v>
      </c>
      <c r="B77" s="97" t="s">
        <v>335</v>
      </c>
      <c r="C77" s="108">
        <v>0</v>
      </c>
      <c r="D77" s="108">
        <v>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9">
        <v>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s="1" customFormat="1" ht="15" customHeight="1">
      <c r="A78" s="355" t="s">
        <v>208</v>
      </c>
      <c r="B78" s="360" t="s">
        <v>336</v>
      </c>
      <c r="C78" s="361">
        <v>0</v>
      </c>
      <c r="D78" s="361">
        <v>0</v>
      </c>
      <c r="E78" s="361">
        <v>0</v>
      </c>
      <c r="F78" s="361">
        <v>0</v>
      </c>
      <c r="G78" s="361">
        <v>0</v>
      </c>
      <c r="H78" s="361">
        <v>0</v>
      </c>
      <c r="I78" s="361">
        <v>0</v>
      </c>
      <c r="J78" s="361">
        <v>0</v>
      </c>
      <c r="K78" s="362">
        <v>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s="1" customFormat="1" ht="15" customHeight="1">
      <c r="A79" s="358" t="s">
        <v>91</v>
      </c>
      <c r="B79" s="363" t="s">
        <v>337</v>
      </c>
      <c r="C79" s="364">
        <v>19502</v>
      </c>
      <c r="D79" s="364">
        <v>634</v>
      </c>
      <c r="E79" s="364">
        <v>803</v>
      </c>
      <c r="F79" s="364">
        <v>805</v>
      </c>
      <c r="G79" s="364">
        <v>1820</v>
      </c>
      <c r="H79" s="364">
        <v>184</v>
      </c>
      <c r="I79" s="364">
        <v>468</v>
      </c>
      <c r="J79" s="364">
        <v>8582</v>
      </c>
      <c r="K79" s="365">
        <v>206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s="1" customFormat="1" ht="15" customHeight="1">
      <c r="A80" s="21" t="s">
        <v>209</v>
      </c>
      <c r="B80" s="97" t="s">
        <v>338</v>
      </c>
      <c r="C80" s="108">
        <v>5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2</v>
      </c>
      <c r="K80" s="109">
        <v>0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s="1" customFormat="1" ht="15" customHeight="1">
      <c r="A81" s="21" t="s">
        <v>104</v>
      </c>
      <c r="B81" s="97" t="s">
        <v>339</v>
      </c>
      <c r="C81" s="108">
        <v>0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9">
        <v>0</v>
      </c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8"/>
      <c r="AK81" s="8"/>
    </row>
    <row r="82" spans="1:11" ht="15" customHeight="1" thickBot="1">
      <c r="A82" s="110" t="s">
        <v>105</v>
      </c>
      <c r="B82" s="101" t="s">
        <v>340</v>
      </c>
      <c r="C82" s="111">
        <v>0</v>
      </c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2">
        <v>0</v>
      </c>
    </row>
    <row r="83" spans="1:10" ht="15" customHeight="1" thickTop="1">
      <c r="A83" s="4"/>
      <c r="B83" s="8"/>
      <c r="C83" s="8"/>
      <c r="D83" s="8"/>
      <c r="E83" s="8"/>
      <c r="F83" s="8"/>
      <c r="G83" s="8"/>
      <c r="H83" s="8"/>
      <c r="I83" s="8"/>
      <c r="J83" s="8"/>
    </row>
    <row r="84" spans="1:11" ht="13.5" customHeight="1">
      <c r="A84" s="8"/>
      <c r="B84" s="8"/>
      <c r="C84" s="8"/>
      <c r="D84" s="8"/>
      <c r="E84" s="8"/>
      <c r="F84" s="8"/>
      <c r="G84" s="8"/>
      <c r="I84" s="4"/>
      <c r="J84" s="5"/>
      <c r="K84" s="5" t="s">
        <v>988</v>
      </c>
    </row>
    <row r="85" spans="1:11" ht="13.5" customHeight="1">
      <c r="A85" s="8"/>
      <c r="B85" s="8"/>
      <c r="C85" s="8"/>
      <c r="D85" s="8"/>
      <c r="E85" s="8"/>
      <c r="F85" s="8"/>
      <c r="G85" s="8"/>
      <c r="I85" s="4"/>
      <c r="J85" s="5"/>
      <c r="K85" s="5" t="str">
        <f>K2</f>
        <v>a /2015. (V.  .) önkormányzati rendelethez</v>
      </c>
    </row>
    <row r="86" spans="1:11" ht="13.5" customHeight="1">
      <c r="A86" s="8"/>
      <c r="B86" s="8"/>
      <c r="C86" s="8"/>
      <c r="D86" s="8"/>
      <c r="E86" s="8"/>
      <c r="F86" s="8"/>
      <c r="G86" s="8"/>
      <c r="I86" s="4"/>
      <c r="J86" s="5"/>
      <c r="K86" s="5"/>
    </row>
    <row r="87" spans="1:10" ht="15" customHeight="1" thickBot="1">
      <c r="A87" s="8"/>
      <c r="B87" s="10"/>
      <c r="C87" s="10"/>
      <c r="D87" s="10"/>
      <c r="E87" s="10"/>
      <c r="F87" s="10"/>
      <c r="G87" s="10"/>
      <c r="H87" s="288" t="s">
        <v>227</v>
      </c>
      <c r="I87" s="10"/>
      <c r="J87" s="5"/>
    </row>
    <row r="88" spans="1:10" ht="81" thickBot="1" thickTop="1">
      <c r="A88" s="368" t="s">
        <v>230</v>
      </c>
      <c r="B88" s="145" t="s">
        <v>201</v>
      </c>
      <c r="C88" s="145" t="s">
        <v>318</v>
      </c>
      <c r="D88" s="145" t="s">
        <v>319</v>
      </c>
      <c r="E88" s="145" t="s">
        <v>320</v>
      </c>
      <c r="F88" s="145" t="s">
        <v>321</v>
      </c>
      <c r="G88" s="145" t="s">
        <v>348</v>
      </c>
      <c r="H88" s="146" t="s">
        <v>322</v>
      </c>
      <c r="I88" s="367"/>
      <c r="J88" s="367"/>
    </row>
    <row r="89" spans="1:40" ht="15" customHeight="1" thickTop="1">
      <c r="A89" s="29" t="s">
        <v>92</v>
      </c>
      <c r="B89" s="96" t="s">
        <v>63</v>
      </c>
      <c r="C89" s="134">
        <v>0</v>
      </c>
      <c r="D89" s="134">
        <v>276</v>
      </c>
      <c r="E89" s="134">
        <v>0</v>
      </c>
      <c r="F89" s="134">
        <v>0</v>
      </c>
      <c r="G89" s="134">
        <v>0</v>
      </c>
      <c r="H89" s="135">
        <v>340</v>
      </c>
      <c r="I89" s="198"/>
      <c r="J89" s="198"/>
      <c r="AL89"/>
      <c r="AM89"/>
      <c r="AN89"/>
    </row>
    <row r="90" spans="1:40" ht="22.5">
      <c r="A90" s="21" t="s">
        <v>93</v>
      </c>
      <c r="B90" s="97" t="s">
        <v>558</v>
      </c>
      <c r="C90" s="108">
        <v>0</v>
      </c>
      <c r="D90" s="108">
        <v>67</v>
      </c>
      <c r="E90" s="108">
        <v>0</v>
      </c>
      <c r="F90" s="108">
        <v>0</v>
      </c>
      <c r="G90" s="108">
        <v>0</v>
      </c>
      <c r="H90" s="109">
        <v>174</v>
      </c>
      <c r="I90" s="198"/>
      <c r="J90" s="198"/>
      <c r="AL90"/>
      <c r="AM90"/>
      <c r="AN90"/>
    </row>
    <row r="91" spans="1:40" ht="12.75">
      <c r="A91" s="21" t="s">
        <v>94</v>
      </c>
      <c r="B91" s="97" t="s">
        <v>64</v>
      </c>
      <c r="C91" s="108">
        <v>0</v>
      </c>
      <c r="D91" s="108">
        <v>0</v>
      </c>
      <c r="E91" s="108">
        <v>0</v>
      </c>
      <c r="F91" s="108">
        <v>0</v>
      </c>
      <c r="G91" s="108">
        <v>0</v>
      </c>
      <c r="H91" s="109">
        <v>135</v>
      </c>
      <c r="I91" s="198"/>
      <c r="J91" s="198"/>
      <c r="AL91"/>
      <c r="AM91"/>
      <c r="AN91"/>
    </row>
    <row r="92" spans="1:40" ht="15" customHeight="1">
      <c r="A92" s="21" t="s">
        <v>95</v>
      </c>
      <c r="B92" s="97" t="s">
        <v>65</v>
      </c>
      <c r="C92" s="108">
        <v>120</v>
      </c>
      <c r="D92" s="108">
        <v>0</v>
      </c>
      <c r="E92" s="108">
        <v>452</v>
      </c>
      <c r="F92" s="108">
        <v>403</v>
      </c>
      <c r="G92" s="108">
        <v>415</v>
      </c>
      <c r="H92" s="109">
        <v>2115</v>
      </c>
      <c r="I92" s="198"/>
      <c r="J92" s="198"/>
      <c r="AL92"/>
      <c r="AM92"/>
      <c r="AN92"/>
    </row>
    <row r="93" spans="1:40" ht="15" customHeight="1">
      <c r="A93" s="21" t="s">
        <v>96</v>
      </c>
      <c r="B93" s="97" t="s">
        <v>323</v>
      </c>
      <c r="C93" s="108">
        <v>0</v>
      </c>
      <c r="D93" s="108">
        <v>0</v>
      </c>
      <c r="E93" s="108">
        <v>0</v>
      </c>
      <c r="F93" s="108">
        <v>0</v>
      </c>
      <c r="G93" s="108">
        <v>0</v>
      </c>
      <c r="H93" s="109">
        <v>0</v>
      </c>
      <c r="I93" s="198"/>
      <c r="J93" s="198"/>
      <c r="AL93"/>
      <c r="AM93"/>
      <c r="AN93"/>
    </row>
    <row r="94" spans="1:40" ht="22.5">
      <c r="A94" s="21" t="s">
        <v>97</v>
      </c>
      <c r="B94" s="97" t="s">
        <v>324</v>
      </c>
      <c r="C94" s="108">
        <v>0</v>
      </c>
      <c r="D94" s="108">
        <v>0</v>
      </c>
      <c r="E94" s="108">
        <v>0</v>
      </c>
      <c r="F94" s="108">
        <v>0</v>
      </c>
      <c r="G94" s="108">
        <v>570</v>
      </c>
      <c r="H94" s="109">
        <v>0</v>
      </c>
      <c r="I94" s="198"/>
      <c r="J94" s="198"/>
      <c r="AL94"/>
      <c r="AM94"/>
      <c r="AN94"/>
    </row>
    <row r="95" spans="1:40" ht="22.5">
      <c r="A95" s="21" t="s">
        <v>98</v>
      </c>
      <c r="B95" s="97" t="s">
        <v>325</v>
      </c>
      <c r="C95" s="108">
        <v>0</v>
      </c>
      <c r="D95" s="108">
        <v>0</v>
      </c>
      <c r="E95" s="108">
        <v>0</v>
      </c>
      <c r="F95" s="108">
        <v>0</v>
      </c>
      <c r="G95" s="108">
        <v>0</v>
      </c>
      <c r="H95" s="109">
        <v>300</v>
      </c>
      <c r="I95" s="198"/>
      <c r="J95" s="198"/>
      <c r="AL95"/>
      <c r="AM95"/>
      <c r="AN95"/>
    </row>
    <row r="96" spans="1:40" ht="22.5">
      <c r="A96" s="21" t="s">
        <v>99</v>
      </c>
      <c r="B96" s="97" t="s">
        <v>326</v>
      </c>
      <c r="C96" s="108">
        <v>0</v>
      </c>
      <c r="D96" s="108">
        <v>0</v>
      </c>
      <c r="E96" s="108">
        <v>0</v>
      </c>
      <c r="F96" s="108">
        <v>0</v>
      </c>
      <c r="G96" s="108">
        <v>0</v>
      </c>
      <c r="H96" s="109">
        <v>0</v>
      </c>
      <c r="I96" s="198"/>
      <c r="J96" s="198"/>
      <c r="AL96"/>
      <c r="AM96"/>
      <c r="AN96"/>
    </row>
    <row r="97" spans="1:40" ht="15" customHeight="1">
      <c r="A97" s="355" t="s">
        <v>100</v>
      </c>
      <c r="B97" s="360" t="s">
        <v>332</v>
      </c>
      <c r="C97" s="361">
        <v>0</v>
      </c>
      <c r="D97" s="361">
        <v>0</v>
      </c>
      <c r="E97" s="361">
        <v>0</v>
      </c>
      <c r="F97" s="361">
        <v>0</v>
      </c>
      <c r="G97" s="361">
        <v>570</v>
      </c>
      <c r="H97" s="362">
        <v>300</v>
      </c>
      <c r="I97" s="198"/>
      <c r="J97" s="198"/>
      <c r="AL97"/>
      <c r="AM97"/>
      <c r="AN97"/>
    </row>
    <row r="98" spans="1:40" ht="12.75">
      <c r="A98" s="21" t="s">
        <v>101</v>
      </c>
      <c r="B98" s="97" t="s">
        <v>327</v>
      </c>
      <c r="C98" s="108">
        <v>0</v>
      </c>
      <c r="D98" s="108">
        <v>0</v>
      </c>
      <c r="E98" s="108">
        <v>0</v>
      </c>
      <c r="F98" s="108">
        <v>0</v>
      </c>
      <c r="G98" s="108">
        <v>0</v>
      </c>
      <c r="H98" s="109">
        <v>0</v>
      </c>
      <c r="I98" s="198"/>
      <c r="J98" s="198"/>
      <c r="AL98"/>
      <c r="AM98"/>
      <c r="AN98"/>
    </row>
    <row r="99" spans="1:40" ht="15" customHeight="1">
      <c r="A99" s="21" t="s">
        <v>203</v>
      </c>
      <c r="B99" s="97" t="s">
        <v>328</v>
      </c>
      <c r="C99" s="108">
        <v>0</v>
      </c>
      <c r="D99" s="108">
        <v>0</v>
      </c>
      <c r="E99" s="108">
        <v>0</v>
      </c>
      <c r="F99" s="108">
        <v>0</v>
      </c>
      <c r="G99" s="108">
        <v>0</v>
      </c>
      <c r="H99" s="109">
        <v>0</v>
      </c>
      <c r="I99" s="198"/>
      <c r="J99" s="198"/>
      <c r="AL99"/>
      <c r="AM99"/>
      <c r="AN99"/>
    </row>
    <row r="100" spans="1:40" ht="22.5">
      <c r="A100" s="21" t="s">
        <v>102</v>
      </c>
      <c r="B100" s="97" t="s">
        <v>329</v>
      </c>
      <c r="C100" s="108">
        <v>0</v>
      </c>
      <c r="D100" s="108">
        <v>0</v>
      </c>
      <c r="E100" s="108">
        <v>0</v>
      </c>
      <c r="F100" s="108">
        <v>0</v>
      </c>
      <c r="G100" s="108">
        <v>0</v>
      </c>
      <c r="H100" s="109">
        <v>0</v>
      </c>
      <c r="I100" s="198"/>
      <c r="J100" s="198"/>
      <c r="AL100"/>
      <c r="AM100"/>
      <c r="AN100"/>
    </row>
    <row r="101" spans="1:40" ht="22.5">
      <c r="A101" s="21" t="s">
        <v>204</v>
      </c>
      <c r="B101" s="97" t="s">
        <v>330</v>
      </c>
      <c r="C101" s="108">
        <v>0</v>
      </c>
      <c r="D101" s="108">
        <v>0</v>
      </c>
      <c r="E101" s="108">
        <v>0</v>
      </c>
      <c r="F101" s="108">
        <v>0</v>
      </c>
      <c r="G101" s="108">
        <v>0</v>
      </c>
      <c r="H101" s="109">
        <v>0</v>
      </c>
      <c r="I101" s="198"/>
      <c r="J101" s="198"/>
      <c r="AL101"/>
      <c r="AM101"/>
      <c r="AN101"/>
    </row>
    <row r="102" spans="1:40" ht="15" customHeight="1">
      <c r="A102" s="21" t="s">
        <v>205</v>
      </c>
      <c r="B102" s="97" t="s">
        <v>331</v>
      </c>
      <c r="C102" s="108">
        <v>0</v>
      </c>
      <c r="D102" s="108">
        <v>0</v>
      </c>
      <c r="E102" s="108">
        <v>0</v>
      </c>
      <c r="F102" s="108">
        <v>0</v>
      </c>
      <c r="G102" s="108">
        <v>0</v>
      </c>
      <c r="H102" s="109">
        <v>0</v>
      </c>
      <c r="I102" s="198"/>
      <c r="J102" s="198"/>
      <c r="AL102"/>
      <c r="AM102"/>
      <c r="AN102"/>
    </row>
    <row r="103" spans="1:40" ht="15" customHeight="1">
      <c r="A103" s="355" t="s">
        <v>206</v>
      </c>
      <c r="B103" s="360" t="s">
        <v>333</v>
      </c>
      <c r="C103" s="361"/>
      <c r="D103" s="361"/>
      <c r="E103" s="361"/>
      <c r="F103" s="361"/>
      <c r="G103" s="361"/>
      <c r="H103" s="362"/>
      <c r="I103" s="198"/>
      <c r="J103" s="198"/>
      <c r="AL103"/>
      <c r="AM103"/>
      <c r="AN103"/>
    </row>
    <row r="104" spans="1:40" ht="15" customHeight="1">
      <c r="A104" s="100" t="s">
        <v>103</v>
      </c>
      <c r="B104" s="99" t="s">
        <v>334</v>
      </c>
      <c r="C104" s="132">
        <v>120</v>
      </c>
      <c r="D104" s="132">
        <v>343</v>
      </c>
      <c r="E104" s="132">
        <v>452</v>
      </c>
      <c r="F104" s="132">
        <v>403</v>
      </c>
      <c r="G104" s="132">
        <v>985</v>
      </c>
      <c r="H104" s="133">
        <v>3064</v>
      </c>
      <c r="I104" s="198"/>
      <c r="J104" s="198"/>
      <c r="AL104"/>
      <c r="AM104"/>
      <c r="AN104"/>
    </row>
    <row r="105" spans="1:40" ht="15" customHeight="1">
      <c r="A105" s="21" t="s">
        <v>207</v>
      </c>
      <c r="B105" s="97" t="s">
        <v>335</v>
      </c>
      <c r="C105" s="108">
        <v>0</v>
      </c>
      <c r="D105" s="108">
        <v>0</v>
      </c>
      <c r="E105" s="108">
        <v>0</v>
      </c>
      <c r="F105" s="108">
        <v>0</v>
      </c>
      <c r="G105" s="108">
        <v>0</v>
      </c>
      <c r="H105" s="109">
        <v>0</v>
      </c>
      <c r="I105" s="198"/>
      <c r="J105" s="198"/>
      <c r="AL105"/>
      <c r="AM105"/>
      <c r="AN105"/>
    </row>
    <row r="106" spans="1:40" ht="15" customHeight="1">
      <c r="A106" s="355" t="s">
        <v>208</v>
      </c>
      <c r="B106" s="360" t="s">
        <v>336</v>
      </c>
      <c r="C106" s="361">
        <v>0</v>
      </c>
      <c r="D106" s="361">
        <v>0</v>
      </c>
      <c r="E106" s="361">
        <v>0</v>
      </c>
      <c r="F106" s="361">
        <v>0</v>
      </c>
      <c r="G106" s="361">
        <v>0</v>
      </c>
      <c r="H106" s="362">
        <v>0</v>
      </c>
      <c r="I106" s="198"/>
      <c r="J106" s="198"/>
      <c r="AL106"/>
      <c r="AM106"/>
      <c r="AN106"/>
    </row>
    <row r="107" spans="1:40" ht="15" customHeight="1">
      <c r="A107" s="358" t="s">
        <v>91</v>
      </c>
      <c r="B107" s="363" t="s">
        <v>337</v>
      </c>
      <c r="C107" s="364">
        <v>120</v>
      </c>
      <c r="D107" s="364">
        <v>343</v>
      </c>
      <c r="E107" s="364">
        <v>452</v>
      </c>
      <c r="F107" s="364">
        <v>403</v>
      </c>
      <c r="G107" s="364">
        <v>985</v>
      </c>
      <c r="H107" s="365">
        <v>3064</v>
      </c>
      <c r="I107" s="198"/>
      <c r="J107" s="198"/>
      <c r="AL107"/>
      <c r="AM107"/>
      <c r="AN107"/>
    </row>
    <row r="108" spans="1:40" ht="15" customHeight="1">
      <c r="A108" s="21" t="s">
        <v>209</v>
      </c>
      <c r="B108" s="97" t="s">
        <v>338</v>
      </c>
      <c r="C108" s="108">
        <v>0</v>
      </c>
      <c r="D108" s="108">
        <v>0</v>
      </c>
      <c r="E108" s="108">
        <v>0</v>
      </c>
      <c r="F108" s="108">
        <v>0</v>
      </c>
      <c r="G108" s="108">
        <v>0</v>
      </c>
      <c r="H108" s="109">
        <v>0</v>
      </c>
      <c r="I108" s="198"/>
      <c r="J108" s="198"/>
      <c r="AL108"/>
      <c r="AM108"/>
      <c r="AN108"/>
    </row>
    <row r="109" spans="1:40" ht="15" customHeight="1">
      <c r="A109" s="21" t="s">
        <v>104</v>
      </c>
      <c r="B109" s="97" t="s">
        <v>339</v>
      </c>
      <c r="C109" s="108">
        <v>0</v>
      </c>
      <c r="D109" s="108">
        <v>0</v>
      </c>
      <c r="E109" s="108">
        <v>0</v>
      </c>
      <c r="F109" s="108">
        <v>0</v>
      </c>
      <c r="G109" s="108">
        <v>8</v>
      </c>
      <c r="H109" s="109">
        <v>0</v>
      </c>
      <c r="I109" s="4"/>
      <c r="J109" s="5"/>
      <c r="AL109"/>
      <c r="AM109"/>
      <c r="AN109"/>
    </row>
    <row r="110" spans="1:10" ht="15" customHeight="1" thickBot="1">
      <c r="A110" s="110" t="s">
        <v>105</v>
      </c>
      <c r="B110" s="101" t="s">
        <v>340</v>
      </c>
      <c r="C110" s="111">
        <v>0</v>
      </c>
      <c r="D110" s="111">
        <v>0</v>
      </c>
      <c r="E110" s="111">
        <v>0</v>
      </c>
      <c r="F110" s="111">
        <v>0</v>
      </c>
      <c r="G110" s="111">
        <v>0</v>
      </c>
      <c r="H110" s="112">
        <v>0</v>
      </c>
      <c r="I110" s="4"/>
      <c r="J110" s="5"/>
    </row>
    <row r="111" spans="1:10" ht="15" customHeight="1" thickTop="1">
      <c r="A111" s="4"/>
      <c r="B111" s="8"/>
      <c r="C111" s="8"/>
      <c r="D111" s="8"/>
      <c r="E111" s="8"/>
      <c r="F111" s="8"/>
      <c r="G111" s="8"/>
      <c r="H111" s="8"/>
      <c r="I111" s="8"/>
      <c r="J111" s="8"/>
    </row>
    <row r="112" spans="1:11" ht="13.5" customHeight="1">
      <c r="A112" s="4"/>
      <c r="B112" s="8"/>
      <c r="C112" s="8"/>
      <c r="D112" s="8"/>
      <c r="E112" s="8"/>
      <c r="F112" s="8"/>
      <c r="G112" s="8"/>
      <c r="H112" s="8"/>
      <c r="I112" s="8"/>
      <c r="J112" s="5"/>
      <c r="K112" s="5" t="s">
        <v>988</v>
      </c>
    </row>
    <row r="113" spans="1:11" ht="13.5" customHeight="1">
      <c r="A113" s="4"/>
      <c r="B113" s="8"/>
      <c r="C113" s="8"/>
      <c r="D113" s="8"/>
      <c r="E113" s="8"/>
      <c r="F113" s="8"/>
      <c r="G113" s="8"/>
      <c r="H113" s="8"/>
      <c r="I113" s="8"/>
      <c r="J113" s="5"/>
      <c r="K113" s="5" t="str">
        <f>K2</f>
        <v>a /2015. (V.  .) önkormányzati rendelethez</v>
      </c>
    </row>
    <row r="114" spans="1:10" ht="13.5" customHeight="1">
      <c r="A114" s="8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1" ht="15" customHeight="1">
      <c r="A115" s="978" t="s">
        <v>994</v>
      </c>
      <c r="B115" s="978"/>
      <c r="C115" s="978"/>
      <c r="D115" s="978"/>
      <c r="E115" s="978"/>
      <c r="F115" s="978"/>
      <c r="G115" s="978"/>
      <c r="H115" s="978"/>
      <c r="I115" s="978"/>
      <c r="J115" s="978"/>
      <c r="K115" s="978"/>
    </row>
    <row r="116" spans="1:10" ht="15" customHeight="1" thickBot="1">
      <c r="A116" s="16"/>
      <c r="B116" s="10"/>
      <c r="C116" s="10"/>
      <c r="D116" s="10"/>
      <c r="F116" s="10"/>
      <c r="G116" s="5" t="s">
        <v>227</v>
      </c>
      <c r="H116" s="10"/>
      <c r="I116" s="10"/>
      <c r="J116" s="5"/>
    </row>
    <row r="117" spans="1:35" ht="69.75" thickBot="1" thickTop="1">
      <c r="A117" s="368" t="s">
        <v>230</v>
      </c>
      <c r="B117" s="145" t="s">
        <v>201</v>
      </c>
      <c r="C117" s="145" t="s">
        <v>310</v>
      </c>
      <c r="D117" s="145" t="s">
        <v>311</v>
      </c>
      <c r="E117" s="145" t="s">
        <v>314</v>
      </c>
      <c r="F117" s="145" t="s">
        <v>315</v>
      </c>
      <c r="G117" s="146" t="s">
        <v>349</v>
      </c>
      <c r="AG117"/>
      <c r="AH117"/>
      <c r="AI117"/>
    </row>
    <row r="118" spans="1:40" ht="15" customHeight="1" thickTop="1">
      <c r="A118" s="29" t="s">
        <v>92</v>
      </c>
      <c r="B118" s="96" t="s">
        <v>63</v>
      </c>
      <c r="C118" s="134">
        <v>4416</v>
      </c>
      <c r="D118" s="134">
        <v>0</v>
      </c>
      <c r="E118" s="134">
        <v>0</v>
      </c>
      <c r="F118" s="134">
        <v>0</v>
      </c>
      <c r="G118" s="135">
        <v>123</v>
      </c>
      <c r="AG118"/>
      <c r="AH118"/>
      <c r="AI118"/>
      <c r="AJ118"/>
      <c r="AK118"/>
      <c r="AL118"/>
      <c r="AM118"/>
      <c r="AN118"/>
    </row>
    <row r="119" spans="1:40" ht="22.5">
      <c r="A119" s="21" t="s">
        <v>93</v>
      </c>
      <c r="B119" s="97" t="s">
        <v>558</v>
      </c>
      <c r="C119" s="108">
        <v>1230</v>
      </c>
      <c r="D119" s="108">
        <v>0</v>
      </c>
      <c r="E119" s="108">
        <v>0</v>
      </c>
      <c r="F119" s="108">
        <v>0</v>
      </c>
      <c r="G119" s="109">
        <v>0</v>
      </c>
      <c r="AG119"/>
      <c r="AH119"/>
      <c r="AI119"/>
      <c r="AJ119"/>
      <c r="AK119"/>
      <c r="AL119"/>
      <c r="AM119"/>
      <c r="AN119"/>
    </row>
    <row r="120" spans="1:40" ht="12.75">
      <c r="A120" s="21" t="s">
        <v>94</v>
      </c>
      <c r="B120" s="97" t="s">
        <v>64</v>
      </c>
      <c r="C120" s="108">
        <v>25990</v>
      </c>
      <c r="D120" s="108">
        <v>163</v>
      </c>
      <c r="E120" s="108">
        <v>1205</v>
      </c>
      <c r="F120" s="108">
        <v>0</v>
      </c>
      <c r="G120" s="109">
        <v>519</v>
      </c>
      <c r="AG120"/>
      <c r="AH120"/>
      <c r="AI120"/>
      <c r="AJ120"/>
      <c r="AK120"/>
      <c r="AL120"/>
      <c r="AM120"/>
      <c r="AN120"/>
    </row>
    <row r="121" spans="1:40" ht="15" customHeight="1">
      <c r="A121" s="21" t="s">
        <v>95</v>
      </c>
      <c r="B121" s="97" t="s">
        <v>65</v>
      </c>
      <c r="C121" s="108">
        <v>0</v>
      </c>
      <c r="D121" s="108">
        <v>0</v>
      </c>
      <c r="E121" s="108">
        <v>0</v>
      </c>
      <c r="F121" s="108">
        <v>0</v>
      </c>
      <c r="G121" s="109">
        <v>0</v>
      </c>
      <c r="AG121"/>
      <c r="AH121"/>
      <c r="AI121"/>
      <c r="AJ121"/>
      <c r="AK121"/>
      <c r="AL121"/>
      <c r="AM121"/>
      <c r="AN121"/>
    </row>
    <row r="122" spans="1:40" ht="15" customHeight="1">
      <c r="A122" s="21" t="s">
        <v>96</v>
      </c>
      <c r="B122" s="97" t="s">
        <v>323</v>
      </c>
      <c r="C122" s="108">
        <v>0</v>
      </c>
      <c r="D122" s="108">
        <v>0</v>
      </c>
      <c r="E122" s="108">
        <v>0</v>
      </c>
      <c r="F122" s="108">
        <v>0</v>
      </c>
      <c r="G122" s="109">
        <v>0</v>
      </c>
      <c r="AG122"/>
      <c r="AH122"/>
      <c r="AI122"/>
      <c r="AJ122"/>
      <c r="AK122"/>
      <c r="AL122"/>
      <c r="AM122"/>
      <c r="AN122"/>
    </row>
    <row r="123" spans="1:40" ht="22.5">
      <c r="A123" s="21" t="s">
        <v>97</v>
      </c>
      <c r="B123" s="97" t="s">
        <v>324</v>
      </c>
      <c r="C123" s="108">
        <v>0</v>
      </c>
      <c r="D123" s="108">
        <v>0</v>
      </c>
      <c r="E123" s="108">
        <v>0</v>
      </c>
      <c r="F123" s="108">
        <v>0</v>
      </c>
      <c r="G123" s="109">
        <v>0</v>
      </c>
      <c r="AG123"/>
      <c r="AH123"/>
      <c r="AI123"/>
      <c r="AJ123"/>
      <c r="AK123"/>
      <c r="AL123"/>
      <c r="AM123"/>
      <c r="AN123"/>
    </row>
    <row r="124" spans="1:40" ht="22.5">
      <c r="A124" s="21" t="s">
        <v>98</v>
      </c>
      <c r="B124" s="97" t="s">
        <v>325</v>
      </c>
      <c r="C124" s="108">
        <v>0</v>
      </c>
      <c r="D124" s="108">
        <v>0</v>
      </c>
      <c r="E124" s="108">
        <v>0</v>
      </c>
      <c r="F124" s="108">
        <v>0</v>
      </c>
      <c r="G124" s="109">
        <v>0</v>
      </c>
      <c r="AG124"/>
      <c r="AH124"/>
      <c r="AI124"/>
      <c r="AJ124"/>
      <c r="AK124"/>
      <c r="AL124"/>
      <c r="AM124"/>
      <c r="AN124"/>
    </row>
    <row r="125" spans="1:40" ht="22.5">
      <c r="A125" s="21" t="s">
        <v>99</v>
      </c>
      <c r="B125" s="97" t="s">
        <v>326</v>
      </c>
      <c r="C125" s="108">
        <v>80</v>
      </c>
      <c r="D125" s="108">
        <v>0</v>
      </c>
      <c r="E125" s="108">
        <v>0</v>
      </c>
      <c r="F125" s="108">
        <v>6405</v>
      </c>
      <c r="G125" s="109">
        <v>0</v>
      </c>
      <c r="AG125"/>
      <c r="AH125"/>
      <c r="AI125"/>
      <c r="AJ125"/>
      <c r="AK125"/>
      <c r="AL125"/>
      <c r="AM125"/>
      <c r="AN125"/>
    </row>
    <row r="126" spans="1:40" ht="15" customHeight="1">
      <c r="A126" s="355" t="s">
        <v>100</v>
      </c>
      <c r="B126" s="360" t="s">
        <v>332</v>
      </c>
      <c r="C126" s="361">
        <v>80</v>
      </c>
      <c r="D126" s="361">
        <v>0</v>
      </c>
      <c r="E126" s="361">
        <v>0</v>
      </c>
      <c r="F126" s="361">
        <v>6405</v>
      </c>
      <c r="G126" s="362">
        <v>0</v>
      </c>
      <c r="AG126"/>
      <c r="AH126"/>
      <c r="AI126"/>
      <c r="AJ126"/>
      <c r="AK126"/>
      <c r="AL126"/>
      <c r="AM126"/>
      <c r="AN126"/>
    </row>
    <row r="127" spans="1:40" ht="15" customHeight="1">
      <c r="A127" s="21" t="s">
        <v>101</v>
      </c>
      <c r="B127" s="97" t="s">
        <v>327</v>
      </c>
      <c r="C127" s="108">
        <v>4487</v>
      </c>
      <c r="D127" s="108">
        <v>78</v>
      </c>
      <c r="E127" s="108">
        <v>0</v>
      </c>
      <c r="F127" s="108">
        <v>0</v>
      </c>
      <c r="G127" s="109">
        <v>0</v>
      </c>
      <c r="AG127"/>
      <c r="AH127"/>
      <c r="AI127"/>
      <c r="AJ127"/>
      <c r="AK127"/>
      <c r="AL127"/>
      <c r="AM127"/>
      <c r="AN127"/>
    </row>
    <row r="128" spans="1:40" ht="15" customHeight="1">
      <c r="A128" s="21" t="s">
        <v>203</v>
      </c>
      <c r="B128" s="97" t="s">
        <v>328</v>
      </c>
      <c r="C128" s="108">
        <v>0</v>
      </c>
      <c r="D128" s="108">
        <v>0</v>
      </c>
      <c r="E128" s="108">
        <v>0</v>
      </c>
      <c r="F128" s="108">
        <v>0</v>
      </c>
      <c r="G128" s="109">
        <v>0</v>
      </c>
      <c r="AG128"/>
      <c r="AH128"/>
      <c r="AI128"/>
      <c r="AJ128"/>
      <c r="AK128"/>
      <c r="AL128"/>
      <c r="AM128"/>
      <c r="AN128"/>
    </row>
    <row r="129" spans="1:40" ht="22.5">
      <c r="A129" s="21" t="s">
        <v>102</v>
      </c>
      <c r="B129" s="97" t="s">
        <v>329</v>
      </c>
      <c r="C129" s="108">
        <v>0</v>
      </c>
      <c r="D129" s="108">
        <v>0</v>
      </c>
      <c r="E129" s="108">
        <v>0</v>
      </c>
      <c r="F129" s="108">
        <v>6661</v>
      </c>
      <c r="G129" s="109">
        <v>0</v>
      </c>
      <c r="AG129"/>
      <c r="AH129"/>
      <c r="AI129"/>
      <c r="AJ129"/>
      <c r="AK129"/>
      <c r="AL129"/>
      <c r="AM129"/>
      <c r="AN129"/>
    </row>
    <row r="130" spans="1:40" ht="22.5">
      <c r="A130" s="21" t="s">
        <v>204</v>
      </c>
      <c r="B130" s="97" t="s">
        <v>330</v>
      </c>
      <c r="C130" s="108">
        <v>0</v>
      </c>
      <c r="D130" s="108">
        <v>0</v>
      </c>
      <c r="E130" s="108">
        <v>0</v>
      </c>
      <c r="F130" s="108">
        <v>2882</v>
      </c>
      <c r="G130" s="109">
        <v>0</v>
      </c>
      <c r="AG130"/>
      <c r="AH130"/>
      <c r="AI130"/>
      <c r="AJ130"/>
      <c r="AK130"/>
      <c r="AL130"/>
      <c r="AM130"/>
      <c r="AN130"/>
    </row>
    <row r="131" spans="1:40" ht="15" customHeight="1">
      <c r="A131" s="21" t="s">
        <v>205</v>
      </c>
      <c r="B131" s="97" t="s">
        <v>331</v>
      </c>
      <c r="C131" s="108">
        <v>0</v>
      </c>
      <c r="D131" s="108">
        <v>0</v>
      </c>
      <c r="E131" s="108">
        <v>0</v>
      </c>
      <c r="F131" s="108">
        <v>9543</v>
      </c>
      <c r="G131" s="109">
        <v>0</v>
      </c>
      <c r="AG131"/>
      <c r="AH131"/>
      <c r="AI131"/>
      <c r="AJ131"/>
      <c r="AK131"/>
      <c r="AL131"/>
      <c r="AM131"/>
      <c r="AN131"/>
    </row>
    <row r="132" spans="1:40" ht="15" customHeight="1">
      <c r="A132" s="355" t="s">
        <v>206</v>
      </c>
      <c r="B132" s="360" t="s">
        <v>333</v>
      </c>
      <c r="C132" s="361"/>
      <c r="D132" s="361"/>
      <c r="E132" s="361"/>
      <c r="F132" s="361"/>
      <c r="G132" s="362"/>
      <c r="AG132"/>
      <c r="AH132"/>
      <c r="AI132"/>
      <c r="AJ132"/>
      <c r="AK132"/>
      <c r="AL132"/>
      <c r="AM132"/>
      <c r="AN132"/>
    </row>
    <row r="133" spans="1:40" ht="15" customHeight="1">
      <c r="A133" s="100" t="s">
        <v>103</v>
      </c>
      <c r="B133" s="99" t="s">
        <v>334</v>
      </c>
      <c r="C133" s="132">
        <v>36203</v>
      </c>
      <c r="D133" s="132">
        <v>241</v>
      </c>
      <c r="E133" s="132">
        <v>1205</v>
      </c>
      <c r="F133" s="132">
        <v>15948</v>
      </c>
      <c r="G133" s="133">
        <v>642</v>
      </c>
      <c r="AG133"/>
      <c r="AH133"/>
      <c r="AI133"/>
      <c r="AJ133"/>
      <c r="AK133"/>
      <c r="AL133"/>
      <c r="AM133"/>
      <c r="AN133"/>
    </row>
    <row r="134" spans="1:40" ht="15" customHeight="1">
      <c r="A134" s="21" t="s">
        <v>207</v>
      </c>
      <c r="B134" s="97" t="s">
        <v>335</v>
      </c>
      <c r="C134" s="108">
        <v>0</v>
      </c>
      <c r="D134" s="108">
        <v>0</v>
      </c>
      <c r="E134" s="108">
        <v>0</v>
      </c>
      <c r="F134" s="108">
        <v>0</v>
      </c>
      <c r="G134" s="109">
        <v>0</v>
      </c>
      <c r="AG134"/>
      <c r="AH134"/>
      <c r="AI134"/>
      <c r="AJ134"/>
      <c r="AK134"/>
      <c r="AL134"/>
      <c r="AM134"/>
      <c r="AN134"/>
    </row>
    <row r="135" spans="1:40" ht="15" customHeight="1">
      <c r="A135" s="355" t="s">
        <v>208</v>
      </c>
      <c r="B135" s="360" t="s">
        <v>336</v>
      </c>
      <c r="C135" s="361">
        <v>0</v>
      </c>
      <c r="D135" s="361">
        <v>0</v>
      </c>
      <c r="E135" s="361">
        <v>0</v>
      </c>
      <c r="F135" s="361">
        <v>0</v>
      </c>
      <c r="G135" s="362">
        <v>0</v>
      </c>
      <c r="AG135"/>
      <c r="AH135"/>
      <c r="AI135"/>
      <c r="AJ135"/>
      <c r="AK135"/>
      <c r="AL135"/>
      <c r="AM135"/>
      <c r="AN135"/>
    </row>
    <row r="136" spans="1:40" ht="15" customHeight="1">
      <c r="A136" s="358" t="s">
        <v>91</v>
      </c>
      <c r="B136" s="363" t="s">
        <v>337</v>
      </c>
      <c r="C136" s="364">
        <v>36203</v>
      </c>
      <c r="D136" s="364">
        <v>241</v>
      </c>
      <c r="E136" s="364">
        <v>1205</v>
      </c>
      <c r="F136" s="364">
        <v>15948</v>
      </c>
      <c r="G136" s="365">
        <v>642</v>
      </c>
      <c r="AG136"/>
      <c r="AH136"/>
      <c r="AI136"/>
      <c r="AJ136"/>
      <c r="AK136"/>
      <c r="AL136"/>
      <c r="AM136"/>
      <c r="AN136"/>
    </row>
    <row r="137" spans="1:40" ht="15" customHeight="1">
      <c r="A137" s="21" t="s">
        <v>209</v>
      </c>
      <c r="B137" s="97" t="s">
        <v>338</v>
      </c>
      <c r="C137" s="108">
        <v>3</v>
      </c>
      <c r="D137" s="108">
        <v>0</v>
      </c>
      <c r="E137" s="108">
        <v>0</v>
      </c>
      <c r="F137" s="108">
        <v>0</v>
      </c>
      <c r="G137" s="109">
        <v>0</v>
      </c>
      <c r="AG137"/>
      <c r="AH137"/>
      <c r="AI137"/>
      <c r="AJ137"/>
      <c r="AK137"/>
      <c r="AL137"/>
      <c r="AM137"/>
      <c r="AN137"/>
    </row>
    <row r="138" spans="1:40" ht="15" customHeight="1">
      <c r="A138" s="21" t="s">
        <v>104</v>
      </c>
      <c r="B138" s="97" t="s">
        <v>339</v>
      </c>
      <c r="C138" s="108">
        <v>0</v>
      </c>
      <c r="D138" s="108">
        <v>0</v>
      </c>
      <c r="E138" s="108">
        <v>0</v>
      </c>
      <c r="F138" s="108">
        <v>0</v>
      </c>
      <c r="G138" s="109">
        <v>0</v>
      </c>
      <c r="AJ138"/>
      <c r="AK138"/>
      <c r="AL138"/>
      <c r="AM138"/>
      <c r="AN138"/>
    </row>
    <row r="139" spans="1:7" ht="13.5" thickBot="1">
      <c r="A139" s="110" t="s">
        <v>105</v>
      </c>
      <c r="B139" s="101" t="s">
        <v>340</v>
      </c>
      <c r="C139" s="111">
        <v>0</v>
      </c>
      <c r="D139" s="111">
        <v>0</v>
      </c>
      <c r="E139" s="111">
        <v>0</v>
      </c>
      <c r="F139" s="111">
        <v>0</v>
      </c>
      <c r="G139" s="112">
        <v>0</v>
      </c>
    </row>
    <row r="140" ht="13.5" thickTop="1"/>
  </sheetData>
  <sheetProtection/>
  <mergeCells count="2">
    <mergeCell ref="A115:K115"/>
    <mergeCell ref="A4:K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scale="87" r:id="rId1"/>
  <rowBreaks count="4" manualBreakCount="4">
    <brk id="28" max="255" man="1"/>
    <brk id="55" max="255" man="1"/>
    <brk id="83" max="255" man="1"/>
    <brk id="111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V158"/>
  <sheetViews>
    <sheetView zoomScalePageLayoutView="0" workbookViewId="0" topLeftCell="A1">
      <selection activeCell="G121" sqref="G121"/>
    </sheetView>
  </sheetViews>
  <sheetFormatPr defaultColWidth="9.140625" defaultRowHeight="12.75"/>
  <cols>
    <col min="1" max="1" width="4.7109375" style="9" customWidth="1"/>
    <col min="2" max="2" width="40.57421875" style="9" customWidth="1"/>
    <col min="3" max="8" width="10.7109375" style="9" customWidth="1"/>
    <col min="9" max="9" width="4.7109375" style="9" customWidth="1"/>
    <col min="10" max="10" width="40.57421875" style="9" customWidth="1"/>
    <col min="11" max="16" width="10.7109375" style="9" customWidth="1"/>
    <col min="17" max="17" width="4.7109375" style="9" customWidth="1"/>
    <col min="18" max="18" width="40.57421875" style="9" customWidth="1"/>
    <col min="19" max="22" width="10.7109375" style="9" customWidth="1"/>
  </cols>
  <sheetData>
    <row r="1" spans="1:8" ht="13.5" customHeight="1">
      <c r="A1" s="4"/>
      <c r="B1" s="4"/>
      <c r="C1" s="4"/>
      <c r="D1" s="4"/>
      <c r="E1" s="4"/>
      <c r="F1" s="4"/>
      <c r="H1" s="5" t="s">
        <v>990</v>
      </c>
    </row>
    <row r="2" spans="1:8" ht="13.5" customHeight="1">
      <c r="A2" s="4"/>
      <c r="B2" s="4"/>
      <c r="C2" s="4"/>
      <c r="D2" s="4"/>
      <c r="E2" s="4"/>
      <c r="F2" s="4"/>
      <c r="H2" s="5" t="str">
        <f>'1.d sz. melléklet'!F2</f>
        <v>a /2015. (V.  .) önkormányzati rendelethez</v>
      </c>
    </row>
    <row r="3" spans="1:8" ht="13.5" customHeight="1">
      <c r="A3" s="8"/>
      <c r="B3" s="8"/>
      <c r="C3" s="8"/>
      <c r="D3" s="8"/>
      <c r="E3" s="8"/>
      <c r="F3" s="8"/>
      <c r="G3" s="8"/>
      <c r="H3" s="8"/>
    </row>
    <row r="4" spans="1:8" ht="15" customHeight="1">
      <c r="A4" s="978" t="s">
        <v>992</v>
      </c>
      <c r="B4" s="978"/>
      <c r="C4" s="978"/>
      <c r="D4" s="978"/>
      <c r="E4" s="978"/>
      <c r="F4" s="978"/>
      <c r="G4" s="978"/>
      <c r="H4" s="978"/>
    </row>
    <row r="5" spans="1:8" ht="15" customHeight="1" thickBot="1">
      <c r="A5" s="10"/>
      <c r="B5" s="10"/>
      <c r="C5" s="10"/>
      <c r="D5" s="10"/>
      <c r="E5" s="10"/>
      <c r="F5" s="10"/>
      <c r="H5" s="5" t="s">
        <v>227</v>
      </c>
    </row>
    <row r="6" spans="1:8" s="2" customFormat="1" ht="73.5" customHeight="1" thickBot="1" thickTop="1">
      <c r="A6" s="368" t="s">
        <v>230</v>
      </c>
      <c r="B6" s="145" t="s">
        <v>201</v>
      </c>
      <c r="C6" s="145" t="s">
        <v>90</v>
      </c>
      <c r="D6" s="145" t="s">
        <v>293</v>
      </c>
      <c r="E6" s="145" t="s">
        <v>384</v>
      </c>
      <c r="F6" s="145" t="s">
        <v>294</v>
      </c>
      <c r="G6" s="145" t="s">
        <v>382</v>
      </c>
      <c r="H6" s="146" t="s">
        <v>383</v>
      </c>
    </row>
    <row r="7" spans="1:8" s="1" customFormat="1" ht="15" customHeight="1" thickTop="1">
      <c r="A7" s="45" t="s">
        <v>92</v>
      </c>
      <c r="B7" s="46" t="s">
        <v>350</v>
      </c>
      <c r="C7" s="47">
        <v>65929</v>
      </c>
      <c r="D7" s="47">
        <v>0</v>
      </c>
      <c r="E7" s="47">
        <v>0</v>
      </c>
      <c r="F7" s="47">
        <v>0</v>
      </c>
      <c r="G7" s="47">
        <v>0</v>
      </c>
      <c r="H7" s="54">
        <v>65929</v>
      </c>
    </row>
    <row r="8" spans="1:8" s="1" customFormat="1" ht="22.5">
      <c r="A8" s="22" t="s">
        <v>93</v>
      </c>
      <c r="B8" s="23" t="s">
        <v>351</v>
      </c>
      <c r="C8" s="24">
        <v>7999</v>
      </c>
      <c r="D8" s="24">
        <v>0</v>
      </c>
      <c r="E8" s="24">
        <v>0</v>
      </c>
      <c r="F8" s="24">
        <v>623</v>
      </c>
      <c r="G8" s="24">
        <v>1140</v>
      </c>
      <c r="H8" s="52">
        <v>0</v>
      </c>
    </row>
    <row r="9" spans="1:8" s="1" customFormat="1" ht="22.5">
      <c r="A9" s="34" t="s">
        <v>94</v>
      </c>
      <c r="B9" s="35" t="s">
        <v>352</v>
      </c>
      <c r="C9" s="36">
        <v>73928</v>
      </c>
      <c r="D9" s="36">
        <v>0</v>
      </c>
      <c r="E9" s="36">
        <v>0</v>
      </c>
      <c r="F9" s="36">
        <v>623</v>
      </c>
      <c r="G9" s="36">
        <v>1140</v>
      </c>
      <c r="H9" s="87">
        <v>65929</v>
      </c>
    </row>
    <row r="10" spans="1:8" s="1" customFormat="1" ht="15" customHeight="1">
      <c r="A10" s="22" t="s">
        <v>95</v>
      </c>
      <c r="B10" s="23" t="s">
        <v>353</v>
      </c>
      <c r="C10" s="24">
        <v>344</v>
      </c>
      <c r="D10" s="24">
        <v>0</v>
      </c>
      <c r="E10" s="24">
        <v>0</v>
      </c>
      <c r="F10" s="24">
        <v>0</v>
      </c>
      <c r="G10" s="24">
        <v>0</v>
      </c>
      <c r="H10" s="52">
        <v>344</v>
      </c>
    </row>
    <row r="11" spans="1:8" s="1" customFormat="1" ht="22.5">
      <c r="A11" s="22" t="s">
        <v>96</v>
      </c>
      <c r="B11" s="23" t="s">
        <v>354</v>
      </c>
      <c r="C11" s="24">
        <v>20921</v>
      </c>
      <c r="D11" s="24">
        <v>0</v>
      </c>
      <c r="E11" s="24">
        <v>0</v>
      </c>
      <c r="F11" s="24">
        <v>1775</v>
      </c>
      <c r="G11" s="24">
        <v>0</v>
      </c>
      <c r="H11" s="52">
        <v>50</v>
      </c>
    </row>
    <row r="12" spans="1:8" s="1" customFormat="1" ht="22.5">
      <c r="A12" s="34" t="s">
        <v>97</v>
      </c>
      <c r="B12" s="35" t="s">
        <v>355</v>
      </c>
      <c r="C12" s="36">
        <v>21265</v>
      </c>
      <c r="D12" s="36">
        <v>0</v>
      </c>
      <c r="E12" s="36">
        <v>0</v>
      </c>
      <c r="F12" s="36">
        <v>1775</v>
      </c>
      <c r="G12" s="36">
        <v>0</v>
      </c>
      <c r="H12" s="87">
        <v>394</v>
      </c>
    </row>
    <row r="13" spans="1:8" s="1" customFormat="1" ht="15" customHeight="1">
      <c r="A13" s="22" t="s">
        <v>98</v>
      </c>
      <c r="B13" s="23" t="s">
        <v>356</v>
      </c>
      <c r="C13" s="24">
        <v>49009</v>
      </c>
      <c r="D13" s="24">
        <v>0</v>
      </c>
      <c r="E13" s="24">
        <v>0</v>
      </c>
      <c r="F13" s="24">
        <v>0</v>
      </c>
      <c r="G13" s="24">
        <v>0</v>
      </c>
      <c r="H13" s="52">
        <v>49009</v>
      </c>
    </row>
    <row r="14" spans="1:8" s="1" customFormat="1" ht="15" customHeight="1">
      <c r="A14" s="22" t="s">
        <v>99</v>
      </c>
      <c r="B14" s="23" t="s">
        <v>357</v>
      </c>
      <c r="C14" s="24">
        <v>30591</v>
      </c>
      <c r="D14" s="24">
        <v>0</v>
      </c>
      <c r="E14" s="24">
        <v>0</v>
      </c>
      <c r="F14" s="24">
        <v>0</v>
      </c>
      <c r="G14" s="24">
        <v>0</v>
      </c>
      <c r="H14" s="52">
        <v>30591</v>
      </c>
    </row>
    <row r="15" spans="1:8" s="1" customFormat="1" ht="15" customHeight="1">
      <c r="A15" s="22" t="s">
        <v>100</v>
      </c>
      <c r="B15" s="23" t="s">
        <v>358</v>
      </c>
      <c r="C15" s="24">
        <v>429</v>
      </c>
      <c r="D15" s="24">
        <v>0</v>
      </c>
      <c r="E15" s="24">
        <v>0</v>
      </c>
      <c r="F15" s="24">
        <v>0</v>
      </c>
      <c r="G15" s="24">
        <v>0</v>
      </c>
      <c r="H15" s="52">
        <v>429</v>
      </c>
    </row>
    <row r="16" spans="1:8" s="1" customFormat="1" ht="15" customHeight="1">
      <c r="A16" s="34" t="s">
        <v>101</v>
      </c>
      <c r="B16" s="35" t="s">
        <v>359</v>
      </c>
      <c r="C16" s="36">
        <v>80029</v>
      </c>
      <c r="D16" s="36">
        <v>0</v>
      </c>
      <c r="E16" s="36">
        <v>0</v>
      </c>
      <c r="F16" s="36">
        <v>0</v>
      </c>
      <c r="G16" s="36">
        <v>0</v>
      </c>
      <c r="H16" s="87">
        <v>80029</v>
      </c>
    </row>
    <row r="17" spans="1:8" s="120" customFormat="1" ht="15.75" customHeight="1">
      <c r="A17" s="22" t="s">
        <v>203</v>
      </c>
      <c r="B17" s="23" t="s">
        <v>360</v>
      </c>
      <c r="C17" s="24">
        <v>273</v>
      </c>
      <c r="D17" s="24">
        <v>0</v>
      </c>
      <c r="E17" s="24">
        <v>0</v>
      </c>
      <c r="F17" s="24">
        <v>120</v>
      </c>
      <c r="G17" s="24">
        <v>0</v>
      </c>
      <c r="H17" s="52">
        <v>0</v>
      </c>
    </row>
    <row r="18" spans="1:8" s="120" customFormat="1" ht="15" customHeight="1">
      <c r="A18" s="22" t="s">
        <v>102</v>
      </c>
      <c r="B18" s="23" t="s">
        <v>361</v>
      </c>
      <c r="C18" s="24">
        <v>34959</v>
      </c>
      <c r="D18" s="24">
        <v>0</v>
      </c>
      <c r="E18" s="24">
        <v>1905</v>
      </c>
      <c r="F18" s="24">
        <v>331</v>
      </c>
      <c r="G18" s="24">
        <v>2089</v>
      </c>
      <c r="H18" s="52">
        <v>0</v>
      </c>
    </row>
    <row r="19" spans="1:8" s="120" customFormat="1" ht="15" customHeight="1">
      <c r="A19" s="22" t="s">
        <v>204</v>
      </c>
      <c r="B19" s="23" t="s">
        <v>362</v>
      </c>
      <c r="C19" s="24">
        <v>4595</v>
      </c>
      <c r="D19" s="24">
        <v>0</v>
      </c>
      <c r="E19" s="24">
        <v>460</v>
      </c>
      <c r="F19" s="24">
        <v>59</v>
      </c>
      <c r="G19" s="24">
        <v>0</v>
      </c>
      <c r="H19" s="52">
        <v>0</v>
      </c>
    </row>
    <row r="20" spans="1:8" s="75" customFormat="1" ht="15" customHeight="1">
      <c r="A20" s="22" t="s">
        <v>205</v>
      </c>
      <c r="B20" s="23" t="s">
        <v>363</v>
      </c>
      <c r="C20" s="24">
        <v>6486</v>
      </c>
      <c r="D20" s="24">
        <v>0</v>
      </c>
      <c r="E20" s="24">
        <v>0</v>
      </c>
      <c r="F20" s="24">
        <v>480</v>
      </c>
      <c r="G20" s="24">
        <v>0</v>
      </c>
      <c r="H20" s="52">
        <v>0</v>
      </c>
    </row>
    <row r="21" spans="1:8" s="1" customFormat="1" ht="15" customHeight="1">
      <c r="A21" s="22" t="s">
        <v>206</v>
      </c>
      <c r="B21" s="23" t="s">
        <v>364</v>
      </c>
      <c r="C21" s="24">
        <v>12968</v>
      </c>
      <c r="D21" s="24">
        <v>25</v>
      </c>
      <c r="E21" s="24">
        <v>1314</v>
      </c>
      <c r="F21" s="24">
        <v>137</v>
      </c>
      <c r="G21" s="24">
        <v>564</v>
      </c>
      <c r="H21" s="52">
        <v>0</v>
      </c>
    </row>
    <row r="22" spans="1:8" s="1" customFormat="1" ht="15" customHeight="1">
      <c r="A22" s="22" t="s">
        <v>103</v>
      </c>
      <c r="B22" s="23" t="s">
        <v>365</v>
      </c>
      <c r="C22" s="24">
        <v>2811</v>
      </c>
      <c r="D22" s="24">
        <v>0</v>
      </c>
      <c r="E22" s="24">
        <v>0</v>
      </c>
      <c r="F22" s="24">
        <v>0</v>
      </c>
      <c r="G22" s="24">
        <v>0</v>
      </c>
      <c r="H22" s="52">
        <v>0</v>
      </c>
    </row>
    <row r="23" spans="1:8" s="1" customFormat="1" ht="15" customHeight="1">
      <c r="A23" s="22" t="s">
        <v>207</v>
      </c>
      <c r="B23" s="23" t="s">
        <v>366</v>
      </c>
      <c r="C23" s="24">
        <v>4329</v>
      </c>
      <c r="D23" s="24">
        <v>0</v>
      </c>
      <c r="E23" s="24">
        <v>0</v>
      </c>
      <c r="F23" s="24">
        <v>4329</v>
      </c>
      <c r="G23" s="24">
        <v>0</v>
      </c>
      <c r="H23" s="52">
        <v>0</v>
      </c>
    </row>
    <row r="24" spans="1:8" s="1" customFormat="1" ht="15" customHeight="1">
      <c r="A24" s="22" t="s">
        <v>208</v>
      </c>
      <c r="B24" s="23" t="s">
        <v>367</v>
      </c>
      <c r="C24" s="24">
        <v>208</v>
      </c>
      <c r="D24" s="24">
        <v>92</v>
      </c>
      <c r="E24" s="24">
        <v>0</v>
      </c>
      <c r="F24" s="24">
        <v>116</v>
      </c>
      <c r="G24" s="24">
        <v>0</v>
      </c>
      <c r="H24" s="52">
        <v>0</v>
      </c>
    </row>
    <row r="25" spans="1:8" s="1" customFormat="1" ht="15" customHeight="1">
      <c r="A25" s="34" t="s">
        <v>91</v>
      </c>
      <c r="B25" s="35" t="s">
        <v>368</v>
      </c>
      <c r="C25" s="36">
        <v>66629</v>
      </c>
      <c r="D25" s="36">
        <v>117</v>
      </c>
      <c r="E25" s="36">
        <v>3679</v>
      </c>
      <c r="F25" s="36">
        <v>5572</v>
      </c>
      <c r="G25" s="36">
        <v>2653</v>
      </c>
      <c r="H25" s="87">
        <v>0</v>
      </c>
    </row>
    <row r="26" spans="1:8" s="1" customFormat="1" ht="15" customHeight="1">
      <c r="A26" s="22" t="s">
        <v>209</v>
      </c>
      <c r="B26" s="23" t="s">
        <v>369</v>
      </c>
      <c r="C26" s="24">
        <v>2500</v>
      </c>
      <c r="D26" s="24">
        <v>0</v>
      </c>
      <c r="E26" s="24">
        <v>2500</v>
      </c>
      <c r="F26" s="24">
        <v>0</v>
      </c>
      <c r="G26" s="24">
        <v>0</v>
      </c>
      <c r="H26" s="52">
        <v>0</v>
      </c>
    </row>
    <row r="27" spans="1:8" s="1" customFormat="1" ht="15" customHeight="1">
      <c r="A27" s="34" t="s">
        <v>104</v>
      </c>
      <c r="B27" s="35" t="s">
        <v>370</v>
      </c>
      <c r="C27" s="36">
        <v>2500</v>
      </c>
      <c r="D27" s="36">
        <v>0</v>
      </c>
      <c r="E27" s="36">
        <v>2500</v>
      </c>
      <c r="F27" s="36">
        <v>0</v>
      </c>
      <c r="G27" s="36">
        <v>0</v>
      </c>
      <c r="H27" s="87">
        <v>0</v>
      </c>
    </row>
    <row r="28" spans="1:8" s="1" customFormat="1" ht="22.5">
      <c r="A28" s="22" t="s">
        <v>105</v>
      </c>
      <c r="B28" s="23" t="s">
        <v>371</v>
      </c>
      <c r="C28" s="24">
        <v>125</v>
      </c>
      <c r="D28" s="24">
        <v>0</v>
      </c>
      <c r="E28" s="24">
        <v>0</v>
      </c>
      <c r="F28" s="24">
        <v>0</v>
      </c>
      <c r="G28" s="24">
        <v>0</v>
      </c>
      <c r="H28" s="52">
        <v>0</v>
      </c>
    </row>
    <row r="29" spans="1:8" s="1" customFormat="1" ht="15" customHeight="1">
      <c r="A29" s="22" t="s">
        <v>106</v>
      </c>
      <c r="B29" s="23" t="s">
        <v>372</v>
      </c>
      <c r="C29" s="24">
        <v>1055</v>
      </c>
      <c r="D29" s="24">
        <v>2</v>
      </c>
      <c r="E29" s="24">
        <v>0</v>
      </c>
      <c r="F29" s="24">
        <v>0</v>
      </c>
      <c r="G29" s="24">
        <v>180</v>
      </c>
      <c r="H29" s="52">
        <v>0</v>
      </c>
    </row>
    <row r="30" spans="1:8" s="1" customFormat="1" ht="15" customHeight="1">
      <c r="A30" s="34" t="s">
        <v>107</v>
      </c>
      <c r="B30" s="35" t="s">
        <v>375</v>
      </c>
      <c r="C30" s="36">
        <v>1180</v>
      </c>
      <c r="D30" s="36">
        <v>2</v>
      </c>
      <c r="E30" s="36">
        <v>0</v>
      </c>
      <c r="F30" s="36">
        <v>0</v>
      </c>
      <c r="G30" s="36">
        <v>180</v>
      </c>
      <c r="H30" s="87">
        <v>0</v>
      </c>
    </row>
    <row r="31" spans="1:8" s="1" customFormat="1" ht="22.5">
      <c r="A31" s="22" t="s">
        <v>210</v>
      </c>
      <c r="B31" s="23" t="s">
        <v>373</v>
      </c>
      <c r="C31" s="24">
        <v>3000</v>
      </c>
      <c r="D31" s="24">
        <v>0</v>
      </c>
      <c r="E31" s="24">
        <v>0</v>
      </c>
      <c r="F31" s="24">
        <v>3000</v>
      </c>
      <c r="G31" s="24">
        <v>0</v>
      </c>
      <c r="H31" s="52">
        <v>0</v>
      </c>
    </row>
    <row r="32" spans="1:8" s="75" customFormat="1" ht="15" customHeight="1">
      <c r="A32" s="22" t="s">
        <v>211</v>
      </c>
      <c r="B32" s="23" t="s">
        <v>374</v>
      </c>
      <c r="C32" s="24">
        <v>4152</v>
      </c>
      <c r="D32" s="24">
        <v>0</v>
      </c>
      <c r="E32" s="24">
        <v>0</v>
      </c>
      <c r="F32" s="24">
        <v>537</v>
      </c>
      <c r="G32" s="24">
        <v>0</v>
      </c>
      <c r="H32" s="52">
        <v>0</v>
      </c>
    </row>
    <row r="33" spans="1:8" s="1" customFormat="1" ht="15" customHeight="1">
      <c r="A33" s="34" t="s">
        <v>195</v>
      </c>
      <c r="B33" s="35" t="s">
        <v>376</v>
      </c>
      <c r="C33" s="36">
        <v>7152</v>
      </c>
      <c r="D33" s="36">
        <v>0</v>
      </c>
      <c r="E33" s="36">
        <v>0</v>
      </c>
      <c r="F33" s="36">
        <v>3537</v>
      </c>
      <c r="G33" s="36">
        <v>0</v>
      </c>
      <c r="H33" s="87">
        <v>0</v>
      </c>
    </row>
    <row r="34" spans="1:8" s="1" customFormat="1" ht="15" customHeight="1">
      <c r="A34" s="34" t="s">
        <v>212</v>
      </c>
      <c r="B34" s="35" t="s">
        <v>377</v>
      </c>
      <c r="C34" s="36">
        <v>252683</v>
      </c>
      <c r="D34" s="36">
        <v>119</v>
      </c>
      <c r="E34" s="36">
        <v>6179</v>
      </c>
      <c r="F34" s="36">
        <v>11507</v>
      </c>
      <c r="G34" s="36">
        <v>3973</v>
      </c>
      <c r="H34" s="87">
        <v>146352</v>
      </c>
    </row>
    <row r="35" spans="1:8" s="1" customFormat="1" ht="15" customHeight="1">
      <c r="A35" s="22" t="s">
        <v>108</v>
      </c>
      <c r="B35" s="23" t="s">
        <v>378</v>
      </c>
      <c r="C35" s="24">
        <v>4089</v>
      </c>
      <c r="D35" s="24">
        <v>0</v>
      </c>
      <c r="E35" s="24">
        <v>0</v>
      </c>
      <c r="F35" s="24">
        <v>0</v>
      </c>
      <c r="G35" s="24">
        <v>0</v>
      </c>
      <c r="H35" s="52">
        <v>0</v>
      </c>
    </row>
    <row r="36" spans="1:8" s="1" customFormat="1" ht="15" customHeight="1">
      <c r="A36" s="22" t="s">
        <v>196</v>
      </c>
      <c r="B36" s="23" t="s">
        <v>379</v>
      </c>
      <c r="C36" s="24">
        <v>2172</v>
      </c>
      <c r="D36" s="24">
        <v>0</v>
      </c>
      <c r="E36" s="24">
        <v>0</v>
      </c>
      <c r="F36" s="24">
        <v>0</v>
      </c>
      <c r="G36" s="24">
        <v>0</v>
      </c>
      <c r="H36" s="52">
        <v>2172</v>
      </c>
    </row>
    <row r="37" spans="1:8" s="1" customFormat="1" ht="15" customHeight="1">
      <c r="A37" s="34" t="s">
        <v>213</v>
      </c>
      <c r="B37" s="35" t="s">
        <v>380</v>
      </c>
      <c r="C37" s="36">
        <v>6261</v>
      </c>
      <c r="D37" s="36">
        <v>0</v>
      </c>
      <c r="E37" s="36">
        <v>0</v>
      </c>
      <c r="F37" s="36">
        <v>0</v>
      </c>
      <c r="G37" s="36">
        <v>0</v>
      </c>
      <c r="H37" s="87">
        <v>2172</v>
      </c>
    </row>
    <row r="38" spans="1:8" s="1" customFormat="1" ht="15" customHeight="1" thickBot="1">
      <c r="A38" s="88" t="s">
        <v>197</v>
      </c>
      <c r="B38" s="89" t="s">
        <v>381</v>
      </c>
      <c r="C38" s="148">
        <v>258944</v>
      </c>
      <c r="D38" s="148">
        <v>119</v>
      </c>
      <c r="E38" s="148">
        <v>6179</v>
      </c>
      <c r="F38" s="148">
        <v>11507</v>
      </c>
      <c r="G38" s="148">
        <v>3973</v>
      </c>
      <c r="H38" s="90">
        <v>148524</v>
      </c>
    </row>
    <row r="39" spans="1:8" s="1" customFormat="1" ht="15" customHeight="1" thickTop="1">
      <c r="A39" s="201"/>
      <c r="B39" s="202"/>
      <c r="C39" s="203"/>
      <c r="D39" s="203"/>
      <c r="E39" s="203"/>
      <c r="F39" s="203"/>
      <c r="G39" s="203"/>
      <c r="H39" s="203"/>
    </row>
    <row r="40" spans="1:8" ht="13.5" customHeight="1">
      <c r="A40" s="4"/>
      <c r="B40" s="4"/>
      <c r="C40" s="4"/>
      <c r="D40" s="4"/>
      <c r="E40" s="4"/>
      <c r="F40" s="4"/>
      <c r="H40" s="5" t="s">
        <v>991</v>
      </c>
    </row>
    <row r="41" spans="1:8" ht="13.5" customHeight="1">
      <c r="A41" s="4"/>
      <c r="B41" s="4"/>
      <c r="C41" s="4"/>
      <c r="D41" s="4"/>
      <c r="E41" s="4"/>
      <c r="F41" s="4"/>
      <c r="H41" s="5" t="str">
        <f>H2</f>
        <v>a /2015. (V.  .) önkormányzati rendelethez</v>
      </c>
    </row>
    <row r="42" spans="1:8" ht="13.5" customHeight="1">
      <c r="A42" s="4"/>
      <c r="B42" s="4"/>
      <c r="C42" s="4"/>
      <c r="D42" s="4"/>
      <c r="E42" s="4"/>
      <c r="F42" s="4"/>
      <c r="H42" s="5"/>
    </row>
    <row r="43" spans="1:8" ht="15" customHeight="1" thickBot="1">
      <c r="A43" s="10"/>
      <c r="B43" s="10"/>
      <c r="C43" s="10"/>
      <c r="D43" s="10"/>
      <c r="E43" s="10"/>
      <c r="F43" s="10"/>
      <c r="H43" s="5" t="s">
        <v>227</v>
      </c>
    </row>
    <row r="44" spans="1:22" ht="73.5" customHeight="1" thickBot="1" thickTop="1">
      <c r="A44" s="368" t="s">
        <v>230</v>
      </c>
      <c r="B44" s="145" t="s">
        <v>201</v>
      </c>
      <c r="C44" s="145" t="s">
        <v>295</v>
      </c>
      <c r="D44" s="145" t="s">
        <v>298</v>
      </c>
      <c r="E44" s="145" t="s">
        <v>299</v>
      </c>
      <c r="F44" s="145" t="s">
        <v>300</v>
      </c>
      <c r="G44" s="145" t="s">
        <v>301</v>
      </c>
      <c r="H44" s="146" t="s">
        <v>302</v>
      </c>
      <c r="T44"/>
      <c r="U44"/>
      <c r="V44"/>
    </row>
    <row r="45" spans="1:22" ht="15" customHeight="1" thickTop="1">
      <c r="A45" s="45" t="s">
        <v>92</v>
      </c>
      <c r="B45" s="46" t="s">
        <v>350</v>
      </c>
      <c r="C45" s="47">
        <v>0</v>
      </c>
      <c r="D45" s="47">
        <v>0</v>
      </c>
      <c r="E45" s="47">
        <v>0</v>
      </c>
      <c r="F45" s="47">
        <v>0</v>
      </c>
      <c r="G45" s="47">
        <v>0</v>
      </c>
      <c r="H45" s="54">
        <v>0</v>
      </c>
      <c r="T45"/>
      <c r="U45"/>
      <c r="V45"/>
    </row>
    <row r="46" spans="1:22" ht="22.5">
      <c r="A46" s="22" t="s">
        <v>93</v>
      </c>
      <c r="B46" s="23" t="s">
        <v>351</v>
      </c>
      <c r="C46" s="24">
        <v>379</v>
      </c>
      <c r="D46" s="24">
        <v>0</v>
      </c>
      <c r="E46" s="24">
        <v>2110</v>
      </c>
      <c r="F46" s="24">
        <v>1509</v>
      </c>
      <c r="G46" s="24">
        <v>0</v>
      </c>
      <c r="H46" s="52">
        <v>2238</v>
      </c>
      <c r="T46"/>
      <c r="U46"/>
      <c r="V46"/>
    </row>
    <row r="47" spans="1:22" ht="22.5">
      <c r="A47" s="34" t="s">
        <v>94</v>
      </c>
      <c r="B47" s="35" t="s">
        <v>352</v>
      </c>
      <c r="C47" s="36">
        <v>379</v>
      </c>
      <c r="D47" s="36">
        <v>0</v>
      </c>
      <c r="E47" s="36">
        <v>2110</v>
      </c>
      <c r="F47" s="36">
        <v>1509</v>
      </c>
      <c r="G47" s="36">
        <v>0</v>
      </c>
      <c r="H47" s="87">
        <v>2238</v>
      </c>
      <c r="T47"/>
      <c r="U47"/>
      <c r="V47"/>
    </row>
    <row r="48" spans="1:22" ht="15" customHeight="1">
      <c r="A48" s="22" t="s">
        <v>95</v>
      </c>
      <c r="B48" s="23" t="s">
        <v>353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52">
        <v>0</v>
      </c>
      <c r="T48"/>
      <c r="U48"/>
      <c r="V48"/>
    </row>
    <row r="49" spans="1:22" ht="22.5">
      <c r="A49" s="22" t="s">
        <v>96</v>
      </c>
      <c r="B49" s="23" t="s">
        <v>354</v>
      </c>
      <c r="C49" s="24">
        <v>0</v>
      </c>
      <c r="D49" s="24">
        <v>19096</v>
      </c>
      <c r="E49" s="24">
        <v>0</v>
      </c>
      <c r="F49" s="24">
        <v>0</v>
      </c>
      <c r="G49" s="24">
        <v>0</v>
      </c>
      <c r="H49" s="52">
        <v>0</v>
      </c>
      <c r="T49"/>
      <c r="U49"/>
      <c r="V49"/>
    </row>
    <row r="50" spans="1:22" ht="22.5">
      <c r="A50" s="34" t="s">
        <v>97</v>
      </c>
      <c r="B50" s="35" t="s">
        <v>355</v>
      </c>
      <c r="C50" s="36">
        <v>0</v>
      </c>
      <c r="D50" s="36">
        <v>19096</v>
      </c>
      <c r="E50" s="36">
        <v>0</v>
      </c>
      <c r="F50" s="36">
        <v>0</v>
      </c>
      <c r="G50" s="36">
        <v>0</v>
      </c>
      <c r="H50" s="87">
        <v>0</v>
      </c>
      <c r="T50"/>
      <c r="U50"/>
      <c r="V50"/>
    </row>
    <row r="51" spans="1:22" ht="15" customHeight="1">
      <c r="A51" s="22" t="s">
        <v>98</v>
      </c>
      <c r="B51" s="23" t="s">
        <v>356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52">
        <v>0</v>
      </c>
      <c r="T51"/>
      <c r="U51"/>
      <c r="V51"/>
    </row>
    <row r="52" spans="1:22" ht="15" customHeight="1">
      <c r="A52" s="22" t="s">
        <v>99</v>
      </c>
      <c r="B52" s="23" t="s">
        <v>357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52">
        <v>0</v>
      </c>
      <c r="T52"/>
      <c r="U52"/>
      <c r="V52"/>
    </row>
    <row r="53" spans="1:22" ht="15" customHeight="1">
      <c r="A53" s="22" t="s">
        <v>100</v>
      </c>
      <c r="B53" s="23" t="s">
        <v>358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52">
        <v>0</v>
      </c>
      <c r="T53"/>
      <c r="U53"/>
      <c r="V53"/>
    </row>
    <row r="54" spans="1:22" ht="15" customHeight="1">
      <c r="A54" s="34" t="s">
        <v>101</v>
      </c>
      <c r="B54" s="35" t="s">
        <v>359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87">
        <v>0</v>
      </c>
      <c r="T54"/>
      <c r="U54"/>
      <c r="V54"/>
    </row>
    <row r="55" spans="1:22" ht="15" customHeight="1">
      <c r="A55" s="22" t="s">
        <v>203</v>
      </c>
      <c r="B55" s="23" t="s">
        <v>360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52">
        <v>0</v>
      </c>
      <c r="T55"/>
      <c r="U55"/>
      <c r="V55"/>
    </row>
    <row r="56" spans="1:22" ht="15" customHeight="1">
      <c r="A56" s="22" t="s">
        <v>102</v>
      </c>
      <c r="B56" s="23" t="s">
        <v>361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52">
        <v>0</v>
      </c>
      <c r="T56"/>
      <c r="U56"/>
      <c r="V56"/>
    </row>
    <row r="57" spans="1:22" ht="15" customHeight="1">
      <c r="A57" s="22" t="s">
        <v>204</v>
      </c>
      <c r="B57" s="23" t="s">
        <v>362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52">
        <v>0</v>
      </c>
      <c r="T57"/>
      <c r="U57"/>
      <c r="V57"/>
    </row>
    <row r="58" spans="1:22" ht="15" customHeight="1">
      <c r="A58" s="22" t="s">
        <v>205</v>
      </c>
      <c r="B58" s="23" t="s">
        <v>363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52">
        <v>0</v>
      </c>
      <c r="T58"/>
      <c r="U58"/>
      <c r="V58"/>
    </row>
    <row r="59" spans="1:22" ht="15" customHeight="1">
      <c r="A59" s="22" t="s">
        <v>206</v>
      </c>
      <c r="B59" s="23" t="s">
        <v>364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52">
        <v>0</v>
      </c>
      <c r="T59"/>
      <c r="U59"/>
      <c r="V59"/>
    </row>
    <row r="60" spans="1:22" ht="15" customHeight="1">
      <c r="A60" s="22" t="s">
        <v>103</v>
      </c>
      <c r="B60" s="23" t="s">
        <v>365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52">
        <v>0</v>
      </c>
      <c r="T60"/>
      <c r="U60"/>
      <c r="V60"/>
    </row>
    <row r="61" spans="1:22" ht="15" customHeight="1">
      <c r="A61" s="22" t="s">
        <v>207</v>
      </c>
      <c r="B61" s="23" t="s">
        <v>366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52">
        <v>0</v>
      </c>
      <c r="T61"/>
      <c r="U61"/>
      <c r="V61"/>
    </row>
    <row r="62" spans="1:22" ht="15" customHeight="1">
      <c r="A62" s="22" t="s">
        <v>208</v>
      </c>
      <c r="B62" s="23" t="s">
        <v>367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52">
        <v>0</v>
      </c>
      <c r="T62"/>
      <c r="U62"/>
      <c r="V62"/>
    </row>
    <row r="63" spans="1:22" ht="12.75">
      <c r="A63" s="34" t="s">
        <v>91</v>
      </c>
      <c r="B63" s="35" t="s">
        <v>368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87">
        <v>0</v>
      </c>
      <c r="T63"/>
      <c r="U63"/>
      <c r="V63"/>
    </row>
    <row r="64" spans="1:22" ht="15" customHeight="1">
      <c r="A64" s="22" t="s">
        <v>209</v>
      </c>
      <c r="B64" s="23" t="s">
        <v>369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52">
        <v>0</v>
      </c>
      <c r="T64"/>
      <c r="U64"/>
      <c r="V64"/>
    </row>
    <row r="65" spans="1:22" ht="15" customHeight="1">
      <c r="A65" s="34" t="s">
        <v>104</v>
      </c>
      <c r="B65" s="35" t="s">
        <v>370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87">
        <v>0</v>
      </c>
      <c r="T65"/>
      <c r="U65"/>
      <c r="V65"/>
    </row>
    <row r="66" spans="1:22" ht="22.5">
      <c r="A66" s="22" t="s">
        <v>105</v>
      </c>
      <c r="B66" s="23" t="s">
        <v>371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52">
        <v>0</v>
      </c>
      <c r="T66"/>
      <c r="U66"/>
      <c r="V66"/>
    </row>
    <row r="67" spans="1:22" ht="15" customHeight="1">
      <c r="A67" s="22" t="s">
        <v>106</v>
      </c>
      <c r="B67" s="23" t="s">
        <v>372</v>
      </c>
      <c r="C67" s="24">
        <v>0</v>
      </c>
      <c r="D67" s="24">
        <v>0</v>
      </c>
      <c r="E67" s="24">
        <v>0</v>
      </c>
      <c r="F67" s="24">
        <v>0</v>
      </c>
      <c r="G67" s="24">
        <v>620</v>
      </c>
      <c r="H67" s="52">
        <v>0</v>
      </c>
      <c r="T67"/>
      <c r="U67"/>
      <c r="V67"/>
    </row>
    <row r="68" spans="1:22" ht="15" customHeight="1">
      <c r="A68" s="34" t="s">
        <v>107</v>
      </c>
      <c r="B68" s="35" t="s">
        <v>375</v>
      </c>
      <c r="C68" s="36">
        <v>0</v>
      </c>
      <c r="D68" s="36">
        <v>0</v>
      </c>
      <c r="E68" s="36">
        <v>0</v>
      </c>
      <c r="F68" s="36">
        <v>0</v>
      </c>
      <c r="G68" s="36">
        <v>620</v>
      </c>
      <c r="H68" s="87">
        <v>0</v>
      </c>
      <c r="T68"/>
      <c r="U68"/>
      <c r="V68"/>
    </row>
    <row r="69" spans="1:22" ht="22.5">
      <c r="A69" s="22" t="s">
        <v>210</v>
      </c>
      <c r="B69" s="23" t="s">
        <v>373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52">
        <v>0</v>
      </c>
      <c r="T69"/>
      <c r="U69"/>
      <c r="V69"/>
    </row>
    <row r="70" spans="1:22" ht="15" customHeight="1">
      <c r="A70" s="22" t="s">
        <v>211</v>
      </c>
      <c r="B70" s="23" t="s">
        <v>374</v>
      </c>
      <c r="C70" s="24">
        <v>0</v>
      </c>
      <c r="D70" s="24">
        <v>0</v>
      </c>
      <c r="E70" s="24">
        <v>0</v>
      </c>
      <c r="F70" s="24">
        <v>0</v>
      </c>
      <c r="G70" s="24">
        <v>3615</v>
      </c>
      <c r="H70" s="52">
        <v>0</v>
      </c>
      <c r="T70"/>
      <c r="U70"/>
      <c r="V70"/>
    </row>
    <row r="71" spans="1:22" ht="15" customHeight="1">
      <c r="A71" s="34" t="s">
        <v>195</v>
      </c>
      <c r="B71" s="35" t="s">
        <v>376</v>
      </c>
      <c r="C71" s="36">
        <v>0</v>
      </c>
      <c r="D71" s="36">
        <v>0</v>
      </c>
      <c r="E71" s="36">
        <v>0</v>
      </c>
      <c r="F71" s="36">
        <v>0</v>
      </c>
      <c r="G71" s="36">
        <v>3615</v>
      </c>
      <c r="H71" s="87">
        <v>0</v>
      </c>
      <c r="T71"/>
      <c r="U71"/>
      <c r="V71"/>
    </row>
    <row r="72" spans="1:22" ht="15" customHeight="1">
      <c r="A72" s="34" t="s">
        <v>212</v>
      </c>
      <c r="B72" s="35" t="s">
        <v>377</v>
      </c>
      <c r="C72" s="36">
        <v>379</v>
      </c>
      <c r="D72" s="36">
        <v>19096</v>
      </c>
      <c r="E72" s="36">
        <v>2110</v>
      </c>
      <c r="F72" s="36">
        <v>1509</v>
      </c>
      <c r="G72" s="36">
        <v>4235</v>
      </c>
      <c r="H72" s="87">
        <v>2238</v>
      </c>
      <c r="T72"/>
      <c r="U72"/>
      <c r="V72"/>
    </row>
    <row r="73" spans="1:22" ht="15" customHeight="1">
      <c r="A73" s="22" t="s">
        <v>108</v>
      </c>
      <c r="B73" s="23" t="s">
        <v>378</v>
      </c>
      <c r="C73" s="24">
        <v>4089</v>
      </c>
      <c r="D73" s="24">
        <v>0</v>
      </c>
      <c r="E73" s="24">
        <v>0</v>
      </c>
      <c r="F73" s="24">
        <v>0</v>
      </c>
      <c r="G73" s="24">
        <v>0</v>
      </c>
      <c r="H73" s="52">
        <v>0</v>
      </c>
      <c r="T73"/>
      <c r="U73"/>
      <c r="V73"/>
    </row>
    <row r="74" spans="1:22" ht="15" customHeight="1">
      <c r="A74" s="22" t="s">
        <v>196</v>
      </c>
      <c r="B74" s="23" t="s">
        <v>379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52">
        <v>0</v>
      </c>
      <c r="T74"/>
      <c r="U74"/>
      <c r="V74"/>
    </row>
    <row r="75" spans="1:22" ht="15" customHeight="1">
      <c r="A75" s="34" t="s">
        <v>213</v>
      </c>
      <c r="B75" s="35" t="s">
        <v>380</v>
      </c>
      <c r="C75" s="36">
        <v>4089</v>
      </c>
      <c r="D75" s="36">
        <v>0</v>
      </c>
      <c r="E75" s="36">
        <v>0</v>
      </c>
      <c r="F75" s="36">
        <v>0</v>
      </c>
      <c r="G75" s="36">
        <v>0</v>
      </c>
      <c r="H75" s="87">
        <v>0</v>
      </c>
      <c r="T75"/>
      <c r="U75"/>
      <c r="V75"/>
    </row>
    <row r="76" spans="1:22" ht="15" customHeight="1" thickBot="1">
      <c r="A76" s="88" t="s">
        <v>197</v>
      </c>
      <c r="B76" s="89" t="s">
        <v>381</v>
      </c>
      <c r="C76" s="148">
        <v>4468</v>
      </c>
      <c r="D76" s="148">
        <v>19096</v>
      </c>
      <c r="E76" s="148">
        <v>2110</v>
      </c>
      <c r="F76" s="148">
        <v>1509</v>
      </c>
      <c r="G76" s="148">
        <v>4235</v>
      </c>
      <c r="H76" s="90">
        <v>2238</v>
      </c>
      <c r="T76"/>
      <c r="U76"/>
      <c r="V76"/>
    </row>
    <row r="77" spans="1:22" ht="15" customHeight="1" thickTop="1">
      <c r="A77" s="201"/>
      <c r="B77" s="202"/>
      <c r="C77" s="203"/>
      <c r="D77" s="203"/>
      <c r="E77" s="203"/>
      <c r="F77" s="203"/>
      <c r="G77" s="203"/>
      <c r="H77" s="203"/>
      <c r="T77"/>
      <c r="U77"/>
      <c r="V77"/>
    </row>
    <row r="78" spans="1:22" ht="13.5" customHeight="1">
      <c r="A78" s="201"/>
      <c r="B78" s="202"/>
      <c r="C78" s="203"/>
      <c r="D78" s="203"/>
      <c r="E78" s="203"/>
      <c r="F78" s="203"/>
      <c r="G78" s="203"/>
      <c r="H78" s="5" t="s">
        <v>991</v>
      </c>
      <c r="T78"/>
      <c r="U78"/>
      <c r="V78"/>
    </row>
    <row r="79" spans="1:22" ht="13.5" customHeight="1">
      <c r="A79" s="201"/>
      <c r="B79" s="202"/>
      <c r="C79" s="203"/>
      <c r="D79" s="203"/>
      <c r="E79" s="203"/>
      <c r="F79" s="203"/>
      <c r="G79" s="203"/>
      <c r="H79" s="5" t="str">
        <f>H2</f>
        <v>a /2015. (V.  .) önkormányzati rendelethez</v>
      </c>
      <c r="T79"/>
      <c r="U79"/>
      <c r="V79"/>
    </row>
    <row r="80" spans="1:22" ht="13.5" customHeight="1">
      <c r="A80" s="201"/>
      <c r="B80" s="202"/>
      <c r="C80" s="203"/>
      <c r="D80" s="203"/>
      <c r="E80" s="203"/>
      <c r="F80" s="203"/>
      <c r="G80" s="203"/>
      <c r="H80" s="5"/>
      <c r="T80"/>
      <c r="U80"/>
      <c r="V80"/>
    </row>
    <row r="81" spans="1:22" ht="15" customHeight="1" thickBot="1">
      <c r="A81" s="201"/>
      <c r="B81" s="202"/>
      <c r="C81" s="203"/>
      <c r="D81" s="203"/>
      <c r="E81" s="203"/>
      <c r="F81" s="5" t="s">
        <v>227</v>
      </c>
      <c r="G81" s="203"/>
      <c r="H81" s="203"/>
      <c r="T81"/>
      <c r="U81"/>
      <c r="V81"/>
    </row>
    <row r="82" spans="1:22" ht="78" customHeight="1" thickBot="1" thickTop="1">
      <c r="A82" s="368" t="s">
        <v>230</v>
      </c>
      <c r="B82" s="145" t="s">
        <v>201</v>
      </c>
      <c r="C82" s="145" t="s">
        <v>303</v>
      </c>
      <c r="D82" s="145" t="s">
        <v>305</v>
      </c>
      <c r="E82" s="145" t="s">
        <v>313</v>
      </c>
      <c r="F82" s="146" t="s">
        <v>322</v>
      </c>
      <c r="G82" s="203"/>
      <c r="H82" s="203"/>
      <c r="T82"/>
      <c r="U82"/>
      <c r="V82"/>
    </row>
    <row r="83" spans="1:22" ht="15" customHeight="1" thickTop="1">
      <c r="A83" s="45" t="s">
        <v>92</v>
      </c>
      <c r="B83" s="46" t="s">
        <v>350</v>
      </c>
      <c r="C83" s="47">
        <v>0</v>
      </c>
      <c r="D83" s="47">
        <v>0</v>
      </c>
      <c r="E83" s="47">
        <v>0</v>
      </c>
      <c r="F83" s="54">
        <v>0</v>
      </c>
      <c r="G83" s="203"/>
      <c r="H83" s="203"/>
      <c r="T83"/>
      <c r="U83"/>
      <c r="V83"/>
    </row>
    <row r="84" spans="1:22" ht="22.5">
      <c r="A84" s="22" t="s">
        <v>93</v>
      </c>
      <c r="B84" s="23" t="s">
        <v>351</v>
      </c>
      <c r="C84" s="24">
        <v>0</v>
      </c>
      <c r="D84" s="24">
        <v>0</v>
      </c>
      <c r="E84" s="24">
        <v>0</v>
      </c>
      <c r="F84" s="52">
        <v>0</v>
      </c>
      <c r="G84" s="203"/>
      <c r="H84" s="203"/>
      <c r="T84"/>
      <c r="U84"/>
      <c r="V84"/>
    </row>
    <row r="85" spans="1:22" ht="22.5">
      <c r="A85" s="34" t="s">
        <v>94</v>
      </c>
      <c r="B85" s="35" t="s">
        <v>352</v>
      </c>
      <c r="C85" s="36">
        <v>0</v>
      </c>
      <c r="D85" s="36">
        <v>0</v>
      </c>
      <c r="E85" s="36">
        <v>0</v>
      </c>
      <c r="F85" s="87">
        <v>0</v>
      </c>
      <c r="G85" s="203"/>
      <c r="H85" s="203"/>
      <c r="T85"/>
      <c r="U85"/>
      <c r="V85"/>
    </row>
    <row r="86" spans="1:22" ht="15" customHeight="1">
      <c r="A86" s="22" t="s">
        <v>95</v>
      </c>
      <c r="B86" s="23" t="s">
        <v>353</v>
      </c>
      <c r="C86" s="24">
        <v>0</v>
      </c>
      <c r="D86" s="24">
        <v>0</v>
      </c>
      <c r="E86" s="24">
        <v>0</v>
      </c>
      <c r="F86" s="52">
        <v>0</v>
      </c>
      <c r="G86" s="203"/>
      <c r="H86" s="203"/>
      <c r="T86"/>
      <c r="U86"/>
      <c r="V86"/>
    </row>
    <row r="87" spans="1:22" ht="22.5">
      <c r="A87" s="22" t="s">
        <v>96</v>
      </c>
      <c r="B87" s="23" t="s">
        <v>354</v>
      </c>
      <c r="C87" s="24">
        <v>0</v>
      </c>
      <c r="D87" s="24">
        <v>0</v>
      </c>
      <c r="E87" s="24">
        <v>0</v>
      </c>
      <c r="F87" s="52">
        <v>0</v>
      </c>
      <c r="G87" s="203"/>
      <c r="H87" s="203"/>
      <c r="T87"/>
      <c r="U87"/>
      <c r="V87"/>
    </row>
    <row r="88" spans="1:22" ht="22.5">
      <c r="A88" s="34" t="s">
        <v>97</v>
      </c>
      <c r="B88" s="35" t="s">
        <v>355</v>
      </c>
      <c r="C88" s="36">
        <v>0</v>
      </c>
      <c r="D88" s="36">
        <v>0</v>
      </c>
      <c r="E88" s="36">
        <v>0</v>
      </c>
      <c r="F88" s="87">
        <v>0</v>
      </c>
      <c r="G88" s="203"/>
      <c r="H88" s="203"/>
      <c r="T88"/>
      <c r="U88"/>
      <c r="V88"/>
    </row>
    <row r="89" spans="1:22" ht="15" customHeight="1">
      <c r="A89" s="22" t="s">
        <v>98</v>
      </c>
      <c r="B89" s="23" t="s">
        <v>356</v>
      </c>
      <c r="C89" s="24">
        <v>0</v>
      </c>
      <c r="D89" s="24">
        <v>0</v>
      </c>
      <c r="E89" s="24">
        <v>0</v>
      </c>
      <c r="F89" s="52">
        <v>0</v>
      </c>
      <c r="G89" s="203"/>
      <c r="H89" s="203"/>
      <c r="T89"/>
      <c r="U89"/>
      <c r="V89"/>
    </row>
    <row r="90" spans="1:22" ht="15" customHeight="1">
      <c r="A90" s="22" t="s">
        <v>99</v>
      </c>
      <c r="B90" s="23" t="s">
        <v>357</v>
      </c>
      <c r="C90" s="24">
        <v>0</v>
      </c>
      <c r="D90" s="24">
        <v>0</v>
      </c>
      <c r="E90" s="24">
        <v>0</v>
      </c>
      <c r="F90" s="52">
        <v>0</v>
      </c>
      <c r="G90" s="203"/>
      <c r="H90" s="203"/>
      <c r="T90"/>
      <c r="U90"/>
      <c r="V90"/>
    </row>
    <row r="91" spans="1:22" ht="15" customHeight="1">
      <c r="A91" s="22" t="s">
        <v>100</v>
      </c>
      <c r="B91" s="23" t="s">
        <v>358</v>
      </c>
      <c r="C91" s="24">
        <v>0</v>
      </c>
      <c r="D91" s="24">
        <v>0</v>
      </c>
      <c r="E91" s="24">
        <v>0</v>
      </c>
      <c r="F91" s="52">
        <v>0</v>
      </c>
      <c r="G91" s="203"/>
      <c r="H91" s="203"/>
      <c r="T91"/>
      <c r="U91"/>
      <c r="V91"/>
    </row>
    <row r="92" spans="1:22" ht="15" customHeight="1">
      <c r="A92" s="34" t="s">
        <v>101</v>
      </c>
      <c r="B92" s="35" t="s">
        <v>359</v>
      </c>
      <c r="C92" s="36">
        <v>0</v>
      </c>
      <c r="D92" s="36">
        <v>0</v>
      </c>
      <c r="E92" s="36">
        <v>0</v>
      </c>
      <c r="F92" s="87">
        <v>0</v>
      </c>
      <c r="G92" s="203"/>
      <c r="H92" s="203"/>
      <c r="T92"/>
      <c r="U92"/>
      <c r="V92"/>
    </row>
    <row r="93" spans="1:22" ht="15" customHeight="1">
      <c r="A93" s="22" t="s">
        <v>203</v>
      </c>
      <c r="B93" s="23" t="s">
        <v>360</v>
      </c>
      <c r="C93" s="24">
        <v>0</v>
      </c>
      <c r="D93" s="24">
        <v>80</v>
      </c>
      <c r="E93" s="24">
        <v>0</v>
      </c>
      <c r="F93" s="52">
        <v>0</v>
      </c>
      <c r="G93" s="203"/>
      <c r="H93" s="203"/>
      <c r="T93"/>
      <c r="U93"/>
      <c r="V93"/>
    </row>
    <row r="94" spans="1:22" ht="15" customHeight="1">
      <c r="A94" s="22" t="s">
        <v>102</v>
      </c>
      <c r="B94" s="23" t="s">
        <v>361</v>
      </c>
      <c r="C94" s="24">
        <v>0</v>
      </c>
      <c r="D94" s="24">
        <v>0</v>
      </c>
      <c r="E94" s="24">
        <v>109</v>
      </c>
      <c r="F94" s="52">
        <v>0</v>
      </c>
      <c r="G94" s="203"/>
      <c r="H94" s="203"/>
      <c r="T94"/>
      <c r="U94"/>
      <c r="V94"/>
    </row>
    <row r="95" spans="1:22" ht="15" customHeight="1">
      <c r="A95" s="22" t="s">
        <v>204</v>
      </c>
      <c r="B95" s="23" t="s">
        <v>362</v>
      </c>
      <c r="C95" s="24">
        <v>0</v>
      </c>
      <c r="D95" s="24">
        <v>0</v>
      </c>
      <c r="E95" s="24">
        <v>0</v>
      </c>
      <c r="F95" s="52">
        <v>0</v>
      </c>
      <c r="G95" s="203"/>
      <c r="H95" s="203"/>
      <c r="T95"/>
      <c r="U95"/>
      <c r="V95"/>
    </row>
    <row r="96" spans="1:22" ht="15" customHeight="1">
      <c r="A96" s="22" t="s">
        <v>205</v>
      </c>
      <c r="B96" s="23" t="s">
        <v>363</v>
      </c>
      <c r="C96" s="24">
        <v>6006</v>
      </c>
      <c r="D96" s="24">
        <v>0</v>
      </c>
      <c r="E96" s="24">
        <v>0</v>
      </c>
      <c r="F96" s="52">
        <v>0</v>
      </c>
      <c r="G96" s="203"/>
      <c r="H96" s="203"/>
      <c r="T96"/>
      <c r="U96"/>
      <c r="V96"/>
    </row>
    <row r="97" spans="1:22" ht="15" customHeight="1">
      <c r="A97" s="22" t="s">
        <v>206</v>
      </c>
      <c r="B97" s="23" t="s">
        <v>364</v>
      </c>
      <c r="C97" s="24">
        <v>1622</v>
      </c>
      <c r="D97" s="24">
        <v>0</v>
      </c>
      <c r="E97" s="24">
        <v>30</v>
      </c>
      <c r="F97" s="52">
        <v>0</v>
      </c>
      <c r="G97" s="203"/>
      <c r="H97" s="203"/>
      <c r="T97"/>
      <c r="U97"/>
      <c r="V97"/>
    </row>
    <row r="98" spans="1:22" ht="15" customHeight="1">
      <c r="A98" s="22" t="s">
        <v>103</v>
      </c>
      <c r="B98" s="23" t="s">
        <v>365</v>
      </c>
      <c r="C98" s="24">
        <v>0</v>
      </c>
      <c r="D98" s="24">
        <v>0</v>
      </c>
      <c r="E98" s="24">
        <v>0</v>
      </c>
      <c r="F98" s="52">
        <v>0</v>
      </c>
      <c r="G98" s="203"/>
      <c r="H98" s="203"/>
      <c r="T98"/>
      <c r="U98"/>
      <c r="V98"/>
    </row>
    <row r="99" spans="1:22" ht="15" customHeight="1">
      <c r="A99" s="22" t="s">
        <v>207</v>
      </c>
      <c r="B99" s="23" t="s">
        <v>366</v>
      </c>
      <c r="C99" s="24">
        <v>0</v>
      </c>
      <c r="D99" s="24">
        <v>0</v>
      </c>
      <c r="E99" s="24">
        <v>0</v>
      </c>
      <c r="F99" s="52">
        <v>0</v>
      </c>
      <c r="G99" s="203"/>
      <c r="H99" s="203"/>
      <c r="T99"/>
      <c r="U99"/>
      <c r="V99"/>
    </row>
    <row r="100" spans="1:22" ht="15" customHeight="1">
      <c r="A100" s="22" t="s">
        <v>208</v>
      </c>
      <c r="B100" s="23" t="s">
        <v>367</v>
      </c>
      <c r="C100" s="24">
        <v>0</v>
      </c>
      <c r="D100" s="24">
        <v>0</v>
      </c>
      <c r="E100" s="24">
        <v>0</v>
      </c>
      <c r="F100" s="52">
        <v>0</v>
      </c>
      <c r="G100" s="203"/>
      <c r="H100" s="203"/>
      <c r="T100"/>
      <c r="U100"/>
      <c r="V100"/>
    </row>
    <row r="101" spans="1:22" ht="15" customHeight="1">
      <c r="A101" s="34" t="s">
        <v>91</v>
      </c>
      <c r="B101" s="35" t="s">
        <v>368</v>
      </c>
      <c r="C101" s="36">
        <v>7628</v>
      </c>
      <c r="D101" s="36">
        <v>80</v>
      </c>
      <c r="E101" s="36">
        <v>139</v>
      </c>
      <c r="F101" s="87">
        <v>0</v>
      </c>
      <c r="G101" s="203"/>
      <c r="H101" s="203"/>
      <c r="T101"/>
      <c r="U101"/>
      <c r="V101"/>
    </row>
    <row r="102" spans="1:22" ht="15" customHeight="1">
      <c r="A102" s="22" t="s">
        <v>209</v>
      </c>
      <c r="B102" s="23" t="s">
        <v>369</v>
      </c>
      <c r="C102" s="24">
        <v>0</v>
      </c>
      <c r="D102" s="24">
        <v>0</v>
      </c>
      <c r="E102" s="24">
        <v>0</v>
      </c>
      <c r="F102" s="52">
        <v>0</v>
      </c>
      <c r="G102" s="203"/>
      <c r="H102" s="203"/>
      <c r="T102"/>
      <c r="U102"/>
      <c r="V102"/>
    </row>
    <row r="103" spans="1:22" ht="15" customHeight="1">
      <c r="A103" s="34" t="s">
        <v>104</v>
      </c>
      <c r="B103" s="35" t="s">
        <v>370</v>
      </c>
      <c r="C103" s="36">
        <v>0</v>
      </c>
      <c r="D103" s="36">
        <v>0</v>
      </c>
      <c r="E103" s="36">
        <v>0</v>
      </c>
      <c r="F103" s="87">
        <v>0</v>
      </c>
      <c r="G103" s="203"/>
      <c r="H103" s="203"/>
      <c r="T103"/>
      <c r="U103"/>
      <c r="V103"/>
    </row>
    <row r="104" spans="1:22" ht="22.5">
      <c r="A104" s="22" t="s">
        <v>105</v>
      </c>
      <c r="B104" s="23" t="s">
        <v>371</v>
      </c>
      <c r="C104" s="24">
        <v>0</v>
      </c>
      <c r="D104" s="24">
        <v>0</v>
      </c>
      <c r="E104" s="24">
        <v>0</v>
      </c>
      <c r="F104" s="52">
        <v>125</v>
      </c>
      <c r="G104" s="203"/>
      <c r="H104" s="203"/>
      <c r="T104"/>
      <c r="U104"/>
      <c r="V104"/>
    </row>
    <row r="105" spans="1:22" ht="15" customHeight="1">
      <c r="A105" s="22" t="s">
        <v>106</v>
      </c>
      <c r="B105" s="23" t="s">
        <v>372</v>
      </c>
      <c r="C105" s="24">
        <v>0</v>
      </c>
      <c r="D105" s="24">
        <v>5</v>
      </c>
      <c r="E105" s="24">
        <v>0</v>
      </c>
      <c r="F105" s="52">
        <v>0</v>
      </c>
      <c r="G105" s="203"/>
      <c r="H105" s="203"/>
      <c r="T105"/>
      <c r="U105"/>
      <c r="V105"/>
    </row>
    <row r="106" spans="1:22" ht="15" customHeight="1">
      <c r="A106" s="34" t="s">
        <v>107</v>
      </c>
      <c r="B106" s="35" t="s">
        <v>375</v>
      </c>
      <c r="C106" s="36">
        <v>0</v>
      </c>
      <c r="D106" s="36">
        <v>5</v>
      </c>
      <c r="E106" s="36">
        <v>0</v>
      </c>
      <c r="F106" s="87">
        <v>125</v>
      </c>
      <c r="G106" s="203"/>
      <c r="H106" s="203"/>
      <c r="T106"/>
      <c r="U106"/>
      <c r="V106"/>
    </row>
    <row r="107" spans="1:22" ht="22.5">
      <c r="A107" s="22" t="s">
        <v>210</v>
      </c>
      <c r="B107" s="23" t="s">
        <v>373</v>
      </c>
      <c r="C107" s="24">
        <v>0</v>
      </c>
      <c r="D107" s="24">
        <v>0</v>
      </c>
      <c r="E107" s="24">
        <v>0</v>
      </c>
      <c r="F107" s="52">
        <v>0</v>
      </c>
      <c r="G107" s="203"/>
      <c r="H107" s="203"/>
      <c r="T107"/>
      <c r="U107"/>
      <c r="V107"/>
    </row>
    <row r="108" spans="1:22" ht="15" customHeight="1">
      <c r="A108" s="22" t="s">
        <v>211</v>
      </c>
      <c r="B108" s="23" t="s">
        <v>374</v>
      </c>
      <c r="C108" s="24">
        <v>0</v>
      </c>
      <c r="D108" s="24">
        <v>0</v>
      </c>
      <c r="E108" s="24">
        <v>0</v>
      </c>
      <c r="F108" s="52">
        <v>0</v>
      </c>
      <c r="G108" s="203"/>
      <c r="H108" s="203"/>
      <c r="T108"/>
      <c r="U108"/>
      <c r="V108"/>
    </row>
    <row r="109" spans="1:22" ht="15" customHeight="1">
      <c r="A109" s="34" t="s">
        <v>195</v>
      </c>
      <c r="B109" s="35" t="s">
        <v>376</v>
      </c>
      <c r="C109" s="36">
        <v>0</v>
      </c>
      <c r="D109" s="36">
        <v>0</v>
      </c>
      <c r="E109" s="36">
        <v>0</v>
      </c>
      <c r="F109" s="87">
        <v>0</v>
      </c>
      <c r="G109" s="203"/>
      <c r="H109" s="203"/>
      <c r="T109"/>
      <c r="U109"/>
      <c r="V109"/>
    </row>
    <row r="110" spans="1:22" ht="15" customHeight="1">
      <c r="A110" s="34" t="s">
        <v>212</v>
      </c>
      <c r="B110" s="35" t="s">
        <v>377</v>
      </c>
      <c r="C110" s="36">
        <v>7628</v>
      </c>
      <c r="D110" s="36">
        <v>85</v>
      </c>
      <c r="E110" s="36">
        <v>139</v>
      </c>
      <c r="F110" s="87">
        <v>125</v>
      </c>
      <c r="G110" s="203"/>
      <c r="H110" s="203"/>
      <c r="T110"/>
      <c r="U110"/>
      <c r="V110"/>
    </row>
    <row r="111" spans="1:22" ht="15" customHeight="1">
      <c r="A111" s="22" t="s">
        <v>108</v>
      </c>
      <c r="B111" s="23" t="s">
        <v>378</v>
      </c>
      <c r="C111" s="24">
        <v>0</v>
      </c>
      <c r="D111" s="24">
        <v>0</v>
      </c>
      <c r="E111" s="24">
        <v>0</v>
      </c>
      <c r="F111" s="52">
        <v>0</v>
      </c>
      <c r="G111" s="203"/>
      <c r="H111" s="203"/>
      <c r="T111"/>
      <c r="U111"/>
      <c r="V111"/>
    </row>
    <row r="112" spans="1:22" ht="15" customHeight="1">
      <c r="A112" s="22" t="s">
        <v>196</v>
      </c>
      <c r="B112" s="23" t="s">
        <v>379</v>
      </c>
      <c r="C112" s="24">
        <v>0</v>
      </c>
      <c r="D112" s="24">
        <v>0</v>
      </c>
      <c r="E112" s="24">
        <v>0</v>
      </c>
      <c r="F112" s="52">
        <v>0</v>
      </c>
      <c r="G112" s="203"/>
      <c r="H112" s="203"/>
      <c r="T112"/>
      <c r="U112"/>
      <c r="V112"/>
    </row>
    <row r="113" spans="1:22" ht="15" customHeight="1">
      <c r="A113" s="34" t="s">
        <v>213</v>
      </c>
      <c r="B113" s="35" t="s">
        <v>380</v>
      </c>
      <c r="C113" s="36">
        <v>0</v>
      </c>
      <c r="D113" s="36">
        <v>0</v>
      </c>
      <c r="E113" s="36">
        <v>0</v>
      </c>
      <c r="F113" s="87">
        <v>0</v>
      </c>
      <c r="G113" s="203"/>
      <c r="H113" s="203"/>
      <c r="T113"/>
      <c r="U113"/>
      <c r="V113"/>
    </row>
    <row r="114" spans="1:22" ht="15" customHeight="1" thickBot="1">
      <c r="A114" s="88" t="s">
        <v>197</v>
      </c>
      <c r="B114" s="89" t="s">
        <v>381</v>
      </c>
      <c r="C114" s="148">
        <v>7628</v>
      </c>
      <c r="D114" s="148">
        <v>85</v>
      </c>
      <c r="E114" s="148">
        <v>139</v>
      </c>
      <c r="F114" s="90">
        <v>125</v>
      </c>
      <c r="G114" s="203"/>
      <c r="H114" s="203"/>
      <c r="T114"/>
      <c r="U114"/>
      <c r="V114"/>
    </row>
    <row r="115" spans="1:22" ht="15" customHeight="1" thickTop="1">
      <c r="A115" s="201"/>
      <c r="B115" s="202"/>
      <c r="C115" s="203"/>
      <c r="D115" s="203"/>
      <c r="E115" s="203"/>
      <c r="F115" s="203"/>
      <c r="G115" s="203"/>
      <c r="H115" s="203"/>
      <c r="T115"/>
      <c r="U115"/>
      <c r="V115"/>
    </row>
    <row r="116" spans="1:8" ht="13.5" customHeight="1">
      <c r="A116" s="4"/>
      <c r="B116" s="4"/>
      <c r="C116" s="4"/>
      <c r="D116" s="4"/>
      <c r="E116" s="4"/>
      <c r="F116" s="4"/>
      <c r="H116" s="5" t="s">
        <v>991</v>
      </c>
    </row>
    <row r="117" spans="1:8" ht="13.5" customHeight="1">
      <c r="A117" s="4"/>
      <c r="B117" s="4"/>
      <c r="C117" s="4"/>
      <c r="D117" s="4"/>
      <c r="E117" s="4"/>
      <c r="F117" s="4"/>
      <c r="H117" s="5" t="str">
        <f>H2</f>
        <v>a /2015. (V.  .) önkormányzati rendelethez</v>
      </c>
    </row>
    <row r="118" spans="1:8" ht="13.5" customHeight="1">
      <c r="A118" s="4"/>
      <c r="B118" s="4"/>
      <c r="C118" s="4"/>
      <c r="D118" s="4"/>
      <c r="E118" s="4"/>
      <c r="F118" s="4"/>
      <c r="H118" s="5"/>
    </row>
    <row r="119" spans="1:8" ht="15" customHeight="1">
      <c r="A119" s="978" t="s">
        <v>993</v>
      </c>
      <c r="B119" s="978"/>
      <c r="C119" s="978"/>
      <c r="D119" s="978"/>
      <c r="E119" s="978"/>
      <c r="F119" s="978"/>
      <c r="G119" s="978"/>
      <c r="H119" s="978"/>
    </row>
    <row r="120" spans="1:22" ht="15" customHeight="1" thickBot="1">
      <c r="A120" s="10"/>
      <c r="B120" s="10"/>
      <c r="C120" s="10"/>
      <c r="D120" s="10"/>
      <c r="E120" s="10"/>
      <c r="F120" s="5" t="s">
        <v>227</v>
      </c>
      <c r="H120" s="5"/>
      <c r="U120"/>
      <c r="V120"/>
    </row>
    <row r="121" spans="1:22" ht="73.5" customHeight="1" thickBot="1" thickTop="1">
      <c r="A121" s="368" t="s">
        <v>230</v>
      </c>
      <c r="B121" s="145" t="s">
        <v>201</v>
      </c>
      <c r="C121" s="145" t="s">
        <v>310</v>
      </c>
      <c r="D121" s="145" t="s">
        <v>311</v>
      </c>
      <c r="E121" s="145" t="s">
        <v>314</v>
      </c>
      <c r="F121" s="146" t="s">
        <v>316</v>
      </c>
      <c r="S121"/>
      <c r="T121"/>
      <c r="U121"/>
      <c r="V121"/>
    </row>
    <row r="122" spans="1:22" ht="15" customHeight="1" thickTop="1">
      <c r="A122" s="45" t="s">
        <v>92</v>
      </c>
      <c r="B122" s="46" t="s">
        <v>350</v>
      </c>
      <c r="C122" s="47">
        <v>0</v>
      </c>
      <c r="D122" s="47">
        <v>0</v>
      </c>
      <c r="E122" s="47">
        <v>0</v>
      </c>
      <c r="F122" s="54">
        <v>0</v>
      </c>
      <c r="S122"/>
      <c r="T122"/>
      <c r="U122"/>
      <c r="V122"/>
    </row>
    <row r="123" spans="1:22" ht="22.5">
      <c r="A123" s="22" t="s">
        <v>93</v>
      </c>
      <c r="B123" s="23" t="s">
        <v>351</v>
      </c>
      <c r="C123" s="24">
        <v>0</v>
      </c>
      <c r="D123" s="24">
        <v>0</v>
      </c>
      <c r="E123" s="24">
        <v>0</v>
      </c>
      <c r="F123" s="52">
        <v>0</v>
      </c>
      <c r="S123"/>
      <c r="T123"/>
      <c r="U123"/>
      <c r="V123"/>
    </row>
    <row r="124" spans="1:22" ht="22.5">
      <c r="A124" s="34" t="s">
        <v>94</v>
      </c>
      <c r="B124" s="35" t="s">
        <v>352</v>
      </c>
      <c r="C124" s="36">
        <v>0</v>
      </c>
      <c r="D124" s="36">
        <v>0</v>
      </c>
      <c r="E124" s="36">
        <v>0</v>
      </c>
      <c r="F124" s="87">
        <v>0</v>
      </c>
      <c r="S124"/>
      <c r="T124"/>
      <c r="U124"/>
      <c r="V124"/>
    </row>
    <row r="125" spans="1:22" ht="15" customHeight="1">
      <c r="A125" s="22" t="s">
        <v>95</v>
      </c>
      <c r="B125" s="23" t="s">
        <v>353</v>
      </c>
      <c r="C125" s="24">
        <v>0</v>
      </c>
      <c r="D125" s="24">
        <v>0</v>
      </c>
      <c r="E125" s="24">
        <v>0</v>
      </c>
      <c r="F125" s="52">
        <v>0</v>
      </c>
      <c r="S125"/>
      <c r="T125"/>
      <c r="U125"/>
      <c r="V125"/>
    </row>
    <row r="126" spans="1:22" ht="22.5">
      <c r="A126" s="22" t="s">
        <v>96</v>
      </c>
      <c r="B126" s="23" t="s">
        <v>354</v>
      </c>
      <c r="C126" s="24">
        <v>0</v>
      </c>
      <c r="D126" s="24">
        <v>0</v>
      </c>
      <c r="E126" s="24">
        <v>0</v>
      </c>
      <c r="F126" s="52">
        <v>0</v>
      </c>
      <c r="S126"/>
      <c r="T126"/>
      <c r="U126"/>
      <c r="V126"/>
    </row>
    <row r="127" spans="1:22" ht="22.5">
      <c r="A127" s="34" t="s">
        <v>97</v>
      </c>
      <c r="B127" s="35" t="s">
        <v>355</v>
      </c>
      <c r="C127" s="36">
        <v>0</v>
      </c>
      <c r="D127" s="36">
        <v>0</v>
      </c>
      <c r="E127" s="36">
        <v>0</v>
      </c>
      <c r="F127" s="87">
        <v>0</v>
      </c>
      <c r="S127"/>
      <c r="T127"/>
      <c r="U127"/>
      <c r="V127"/>
    </row>
    <row r="128" spans="1:22" ht="15" customHeight="1">
      <c r="A128" s="22" t="s">
        <v>98</v>
      </c>
      <c r="B128" s="23" t="s">
        <v>356</v>
      </c>
      <c r="C128" s="24">
        <v>0</v>
      </c>
      <c r="D128" s="24">
        <v>0</v>
      </c>
      <c r="E128" s="24">
        <v>0</v>
      </c>
      <c r="F128" s="52">
        <v>0</v>
      </c>
      <c r="S128"/>
      <c r="T128"/>
      <c r="U128"/>
      <c r="V128"/>
    </row>
    <row r="129" spans="1:22" ht="15" customHeight="1">
      <c r="A129" s="22" t="s">
        <v>99</v>
      </c>
      <c r="B129" s="23" t="s">
        <v>357</v>
      </c>
      <c r="C129" s="24">
        <v>0</v>
      </c>
      <c r="D129" s="24">
        <v>0</v>
      </c>
      <c r="E129" s="24">
        <v>0</v>
      </c>
      <c r="F129" s="52">
        <v>0</v>
      </c>
      <c r="S129"/>
      <c r="T129"/>
      <c r="U129"/>
      <c r="V129"/>
    </row>
    <row r="130" spans="1:22" ht="15" customHeight="1">
      <c r="A130" s="22" t="s">
        <v>100</v>
      </c>
      <c r="B130" s="23" t="s">
        <v>358</v>
      </c>
      <c r="C130" s="24">
        <v>0</v>
      </c>
      <c r="D130" s="24">
        <v>0</v>
      </c>
      <c r="E130" s="24">
        <v>0</v>
      </c>
      <c r="F130" s="52">
        <v>0</v>
      </c>
      <c r="S130"/>
      <c r="T130"/>
      <c r="U130"/>
      <c r="V130"/>
    </row>
    <row r="131" spans="1:22" ht="15" customHeight="1">
      <c r="A131" s="34" t="s">
        <v>101</v>
      </c>
      <c r="B131" s="35" t="s">
        <v>359</v>
      </c>
      <c r="C131" s="36">
        <v>0</v>
      </c>
      <c r="D131" s="36">
        <v>0</v>
      </c>
      <c r="E131" s="36">
        <v>0</v>
      </c>
      <c r="F131" s="87">
        <v>0</v>
      </c>
      <c r="S131"/>
      <c r="T131"/>
      <c r="U131"/>
      <c r="V131"/>
    </row>
    <row r="132" spans="1:22" ht="15" customHeight="1">
      <c r="A132" s="22" t="s">
        <v>203</v>
      </c>
      <c r="B132" s="23" t="s">
        <v>360</v>
      </c>
      <c r="C132" s="24">
        <v>73</v>
      </c>
      <c r="D132" s="24">
        <v>0</v>
      </c>
      <c r="E132" s="24">
        <v>0</v>
      </c>
      <c r="F132" s="52">
        <v>0</v>
      </c>
      <c r="S132"/>
      <c r="T132"/>
      <c r="U132"/>
      <c r="V132"/>
    </row>
    <row r="133" spans="1:22" ht="15" customHeight="1">
      <c r="A133" s="22" t="s">
        <v>102</v>
      </c>
      <c r="B133" s="23" t="s">
        <v>361</v>
      </c>
      <c r="C133" s="24">
        <v>29801</v>
      </c>
      <c r="D133" s="24">
        <v>724</v>
      </c>
      <c r="E133" s="24">
        <v>0</v>
      </c>
      <c r="F133" s="52">
        <v>0</v>
      </c>
      <c r="S133"/>
      <c r="T133"/>
      <c r="U133"/>
      <c r="V133"/>
    </row>
    <row r="134" spans="1:22" ht="15" customHeight="1">
      <c r="A134" s="22" t="s">
        <v>204</v>
      </c>
      <c r="B134" s="23" t="s">
        <v>362</v>
      </c>
      <c r="C134" s="24">
        <v>3508</v>
      </c>
      <c r="D134" s="24">
        <v>0</v>
      </c>
      <c r="E134" s="24">
        <v>568</v>
      </c>
      <c r="F134" s="52">
        <v>0</v>
      </c>
      <c r="S134"/>
      <c r="T134"/>
      <c r="U134"/>
      <c r="V134"/>
    </row>
    <row r="135" spans="1:22" ht="15" customHeight="1">
      <c r="A135" s="22" t="s">
        <v>205</v>
      </c>
      <c r="B135" s="23" t="s">
        <v>363</v>
      </c>
      <c r="C135" s="24">
        <v>0</v>
      </c>
      <c r="D135" s="24">
        <v>0</v>
      </c>
      <c r="E135" s="24">
        <v>0</v>
      </c>
      <c r="F135" s="52">
        <v>0</v>
      </c>
      <c r="S135"/>
      <c r="T135"/>
      <c r="U135"/>
      <c r="V135"/>
    </row>
    <row r="136" spans="1:22" ht="12.75">
      <c r="A136" s="22" t="s">
        <v>206</v>
      </c>
      <c r="B136" s="23" t="s">
        <v>364</v>
      </c>
      <c r="C136" s="24">
        <v>8993</v>
      </c>
      <c r="D136" s="24">
        <v>130</v>
      </c>
      <c r="E136" s="24">
        <v>153</v>
      </c>
      <c r="F136" s="52">
        <v>0</v>
      </c>
      <c r="S136"/>
      <c r="T136"/>
      <c r="U136"/>
      <c r="V136"/>
    </row>
    <row r="137" spans="1:22" ht="15" customHeight="1">
      <c r="A137" s="22" t="s">
        <v>103</v>
      </c>
      <c r="B137" s="23" t="s">
        <v>365</v>
      </c>
      <c r="C137" s="24">
        <v>2811</v>
      </c>
      <c r="D137" s="24">
        <v>0</v>
      </c>
      <c r="E137" s="24">
        <v>0</v>
      </c>
      <c r="F137" s="52">
        <v>0</v>
      </c>
      <c r="S137"/>
      <c r="T137"/>
      <c r="U137"/>
      <c r="V137"/>
    </row>
    <row r="138" spans="1:22" ht="15" customHeight="1">
      <c r="A138" s="22" t="s">
        <v>207</v>
      </c>
      <c r="B138" s="23" t="s">
        <v>366</v>
      </c>
      <c r="C138" s="24">
        <v>0</v>
      </c>
      <c r="D138" s="24">
        <v>0</v>
      </c>
      <c r="E138" s="24">
        <v>0</v>
      </c>
      <c r="F138" s="52">
        <v>0</v>
      </c>
      <c r="S138"/>
      <c r="T138"/>
      <c r="U138"/>
      <c r="V138"/>
    </row>
    <row r="139" spans="1:22" ht="15" customHeight="1">
      <c r="A139" s="22" t="s">
        <v>208</v>
      </c>
      <c r="B139" s="23" t="s">
        <v>367</v>
      </c>
      <c r="C139" s="24">
        <v>0</v>
      </c>
      <c r="D139" s="24">
        <v>0</v>
      </c>
      <c r="E139" s="24">
        <v>0</v>
      </c>
      <c r="F139" s="52">
        <v>0</v>
      </c>
      <c r="S139"/>
      <c r="T139"/>
      <c r="U139"/>
      <c r="V139"/>
    </row>
    <row r="140" spans="1:22" ht="12.75">
      <c r="A140" s="34" t="s">
        <v>91</v>
      </c>
      <c r="B140" s="35" t="s">
        <v>368</v>
      </c>
      <c r="C140" s="36">
        <v>45186</v>
      </c>
      <c r="D140" s="36">
        <v>854</v>
      </c>
      <c r="E140" s="36">
        <v>721</v>
      </c>
      <c r="F140" s="87">
        <v>0</v>
      </c>
      <c r="S140"/>
      <c r="T140"/>
      <c r="U140"/>
      <c r="V140"/>
    </row>
    <row r="141" spans="1:22" ht="15" customHeight="1">
      <c r="A141" s="22" t="s">
        <v>209</v>
      </c>
      <c r="B141" s="23" t="s">
        <v>369</v>
      </c>
      <c r="C141" s="24">
        <v>0</v>
      </c>
      <c r="D141" s="24">
        <v>0</v>
      </c>
      <c r="E141" s="24">
        <v>0</v>
      </c>
      <c r="F141" s="52">
        <v>0</v>
      </c>
      <c r="S141"/>
      <c r="T141"/>
      <c r="U141"/>
      <c r="V141"/>
    </row>
    <row r="142" spans="1:22" ht="15" customHeight="1">
      <c r="A142" s="34" t="s">
        <v>104</v>
      </c>
      <c r="B142" s="35" t="s">
        <v>370</v>
      </c>
      <c r="C142" s="36">
        <v>0</v>
      </c>
      <c r="D142" s="36">
        <v>0</v>
      </c>
      <c r="E142" s="36">
        <v>0</v>
      </c>
      <c r="F142" s="87">
        <v>0</v>
      </c>
      <c r="S142"/>
      <c r="T142"/>
      <c r="U142"/>
      <c r="V142"/>
    </row>
    <row r="143" spans="1:22" ht="22.5">
      <c r="A143" s="22" t="s">
        <v>105</v>
      </c>
      <c r="B143" s="23" t="s">
        <v>371</v>
      </c>
      <c r="C143" s="24">
        <v>0</v>
      </c>
      <c r="D143" s="24">
        <v>0</v>
      </c>
      <c r="E143" s="24">
        <v>0</v>
      </c>
      <c r="F143" s="52">
        <v>0</v>
      </c>
      <c r="S143"/>
      <c r="T143"/>
      <c r="U143"/>
      <c r="V143"/>
    </row>
    <row r="144" spans="1:22" ht="15" customHeight="1">
      <c r="A144" s="22" t="s">
        <v>106</v>
      </c>
      <c r="B144" s="23" t="s">
        <v>372</v>
      </c>
      <c r="C144" s="24">
        <v>0</v>
      </c>
      <c r="D144" s="24">
        <v>0</v>
      </c>
      <c r="E144" s="24">
        <v>0</v>
      </c>
      <c r="F144" s="52">
        <v>248</v>
      </c>
      <c r="S144"/>
      <c r="T144"/>
      <c r="U144"/>
      <c r="V144"/>
    </row>
    <row r="145" spans="1:22" ht="15" customHeight="1">
      <c r="A145" s="34" t="s">
        <v>107</v>
      </c>
      <c r="B145" s="35" t="s">
        <v>375</v>
      </c>
      <c r="C145" s="36">
        <v>0</v>
      </c>
      <c r="D145" s="36">
        <v>0</v>
      </c>
      <c r="E145" s="36">
        <v>0</v>
      </c>
      <c r="F145" s="87">
        <v>248</v>
      </c>
      <c r="S145"/>
      <c r="T145"/>
      <c r="U145"/>
      <c r="V145"/>
    </row>
    <row r="146" spans="1:22" ht="22.5">
      <c r="A146" s="22" t="s">
        <v>210</v>
      </c>
      <c r="B146" s="23" t="s">
        <v>373</v>
      </c>
      <c r="C146" s="24">
        <v>0</v>
      </c>
      <c r="D146" s="24">
        <v>0</v>
      </c>
      <c r="E146" s="24">
        <v>0</v>
      </c>
      <c r="F146" s="52">
        <v>0</v>
      </c>
      <c r="S146"/>
      <c r="T146"/>
      <c r="U146"/>
      <c r="V146"/>
    </row>
    <row r="147" spans="1:22" ht="15" customHeight="1">
      <c r="A147" s="22" t="s">
        <v>211</v>
      </c>
      <c r="B147" s="23" t="s">
        <v>374</v>
      </c>
      <c r="C147" s="24">
        <v>0</v>
      </c>
      <c r="D147" s="24">
        <v>0</v>
      </c>
      <c r="E147" s="24">
        <v>0</v>
      </c>
      <c r="F147" s="52">
        <v>0</v>
      </c>
      <c r="S147"/>
      <c r="T147"/>
      <c r="U147"/>
      <c r="V147"/>
    </row>
    <row r="148" spans="1:22" ht="12.75">
      <c r="A148" s="34" t="s">
        <v>195</v>
      </c>
      <c r="B148" s="35" t="s">
        <v>376</v>
      </c>
      <c r="C148" s="36">
        <v>0</v>
      </c>
      <c r="D148" s="36">
        <v>0</v>
      </c>
      <c r="E148" s="36">
        <v>0</v>
      </c>
      <c r="F148" s="87">
        <v>0</v>
      </c>
      <c r="S148"/>
      <c r="T148"/>
      <c r="U148"/>
      <c r="V148"/>
    </row>
    <row r="149" spans="1:22" ht="15" customHeight="1">
      <c r="A149" s="34" t="s">
        <v>212</v>
      </c>
      <c r="B149" s="35" t="s">
        <v>377</v>
      </c>
      <c r="C149" s="36">
        <v>45186</v>
      </c>
      <c r="D149" s="36">
        <v>854</v>
      </c>
      <c r="E149" s="36">
        <v>721</v>
      </c>
      <c r="F149" s="87">
        <v>248</v>
      </c>
      <c r="S149"/>
      <c r="T149"/>
      <c r="U149"/>
      <c r="V149"/>
    </row>
    <row r="150" spans="1:22" ht="15" customHeight="1">
      <c r="A150" s="22" t="s">
        <v>108</v>
      </c>
      <c r="B150" s="23" t="s">
        <v>378</v>
      </c>
      <c r="C150" s="24">
        <v>0</v>
      </c>
      <c r="D150" s="24">
        <v>0</v>
      </c>
      <c r="E150" s="24">
        <v>0</v>
      </c>
      <c r="F150" s="52">
        <v>0</v>
      </c>
      <c r="S150"/>
      <c r="T150"/>
      <c r="U150"/>
      <c r="V150"/>
    </row>
    <row r="151" spans="1:22" ht="15" customHeight="1">
      <c r="A151" s="22" t="s">
        <v>196</v>
      </c>
      <c r="B151" s="23" t="s">
        <v>379</v>
      </c>
      <c r="C151" s="24">
        <v>0</v>
      </c>
      <c r="D151" s="24">
        <v>0</v>
      </c>
      <c r="E151" s="24">
        <v>0</v>
      </c>
      <c r="F151" s="52">
        <v>0</v>
      </c>
      <c r="S151"/>
      <c r="T151"/>
      <c r="U151"/>
      <c r="V151"/>
    </row>
    <row r="152" spans="1:22" ht="15" customHeight="1">
      <c r="A152" s="34" t="s">
        <v>213</v>
      </c>
      <c r="B152" s="35" t="s">
        <v>380</v>
      </c>
      <c r="C152" s="36">
        <v>0</v>
      </c>
      <c r="D152" s="36">
        <v>0</v>
      </c>
      <c r="E152" s="36">
        <v>0</v>
      </c>
      <c r="F152" s="87">
        <v>0</v>
      </c>
      <c r="S152"/>
      <c r="T152"/>
      <c r="U152"/>
      <c r="V152"/>
    </row>
    <row r="153" spans="1:22" ht="15" customHeight="1" thickBot="1">
      <c r="A153" s="88" t="s">
        <v>197</v>
      </c>
      <c r="B153" s="89" t="s">
        <v>381</v>
      </c>
      <c r="C153" s="148">
        <v>45186</v>
      </c>
      <c r="D153" s="148">
        <v>854</v>
      </c>
      <c r="E153" s="148">
        <v>721</v>
      </c>
      <c r="F153" s="90">
        <v>248</v>
      </c>
      <c r="S153"/>
      <c r="T153"/>
      <c r="U153"/>
      <c r="V153"/>
    </row>
    <row r="154" spans="7:8" ht="13.5" thickTop="1">
      <c r="G154"/>
      <c r="H154"/>
    </row>
    <row r="155" spans="7:8" ht="12.75">
      <c r="G155"/>
      <c r="H155"/>
    </row>
    <row r="156" spans="7:8" ht="12.75">
      <c r="G156"/>
      <c r="H156"/>
    </row>
    <row r="157" spans="7:8" ht="12.75">
      <c r="G157"/>
      <c r="H157"/>
    </row>
    <row r="158" spans="7:8" ht="12.75">
      <c r="G158"/>
      <c r="H158"/>
    </row>
  </sheetData>
  <sheetProtection/>
  <mergeCells count="2">
    <mergeCell ref="A4:H4"/>
    <mergeCell ref="A119:H119"/>
  </mergeCells>
  <printOptions/>
  <pageMargins left="0.75" right="0.75" top="1" bottom="1" header="0.5" footer="0.5"/>
  <pageSetup horizontalDpi="300" verticalDpi="300" orientation="portrait" scale="83" r:id="rId1"/>
  <rowBreaks count="3" manualBreakCount="3">
    <brk id="39" max="255" man="1"/>
    <brk id="77" max="255" man="1"/>
    <brk id="115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6.7109375" style="498" customWidth="1"/>
    <col min="2" max="2" width="25.7109375" style="498" customWidth="1"/>
    <col min="3" max="12" width="8.7109375" style="498" customWidth="1"/>
    <col min="13" max="16384" width="9.140625" style="468" customWidth="1"/>
  </cols>
  <sheetData>
    <row r="1" spans="1:12" s="461" customFormat="1" ht="15" customHeight="1">
      <c r="A1" s="1035" t="s">
        <v>995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</row>
    <row r="2" spans="1:12" s="461" customFormat="1" ht="15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730" t="str">
        <f>'1.a sz. mellélet'!E2</f>
        <v>a /2015. (V.  .) önkormányzati rendelethez</v>
      </c>
    </row>
    <row r="3" spans="1:12" s="461" customFormat="1" ht="15" customHeight="1">
      <c r="A3" s="463"/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</row>
    <row r="4" spans="1:13" s="461" customFormat="1" ht="15" customHeight="1">
      <c r="A4" s="1036" t="s">
        <v>131</v>
      </c>
      <c r="B4" s="1036"/>
      <c r="C4" s="1036"/>
      <c r="D4" s="1036"/>
      <c r="E4" s="1036"/>
      <c r="F4" s="1036"/>
      <c r="G4" s="1036"/>
      <c r="H4" s="1036"/>
      <c r="I4" s="1036"/>
      <c r="J4" s="1036"/>
      <c r="K4" s="1036"/>
      <c r="L4" s="1036"/>
      <c r="M4" s="469"/>
    </row>
    <row r="5" spans="1:13" s="461" customFormat="1" ht="15" customHeight="1">
      <c r="A5" s="462"/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69"/>
    </row>
    <row r="6" spans="1:13" s="461" customFormat="1" ht="15" customHeight="1" thickBot="1">
      <c r="A6" s="462"/>
      <c r="B6" s="462"/>
      <c r="C6" s="462"/>
      <c r="D6" s="462"/>
      <c r="E6" s="462"/>
      <c r="F6" s="462"/>
      <c r="G6" s="462"/>
      <c r="H6" s="462"/>
      <c r="I6" s="462"/>
      <c r="J6" s="462"/>
      <c r="K6" s="1037" t="s">
        <v>227</v>
      </c>
      <c r="L6" s="1037"/>
      <c r="M6" s="469"/>
    </row>
    <row r="7" spans="1:13" s="461" customFormat="1" ht="15" customHeight="1" thickTop="1">
      <c r="A7" s="1038" t="s">
        <v>899</v>
      </c>
      <c r="B7" s="1040" t="s">
        <v>900</v>
      </c>
      <c r="C7" s="1042" t="s">
        <v>901</v>
      </c>
      <c r="D7" s="1042"/>
      <c r="E7" s="1042"/>
      <c r="F7" s="1042" t="s">
        <v>902</v>
      </c>
      <c r="G7" s="1042"/>
      <c r="H7" s="1042"/>
      <c r="I7" s="1042" t="s">
        <v>903</v>
      </c>
      <c r="J7" s="1042"/>
      <c r="K7" s="1042"/>
      <c r="L7" s="471" t="s">
        <v>90</v>
      </c>
      <c r="M7" s="469"/>
    </row>
    <row r="8" spans="1:13" s="461" customFormat="1" ht="22.5">
      <c r="A8" s="1039"/>
      <c r="B8" s="1041"/>
      <c r="C8" s="472" t="s">
        <v>904</v>
      </c>
      <c r="D8" s="473" t="s">
        <v>905</v>
      </c>
      <c r="E8" s="472" t="s">
        <v>906</v>
      </c>
      <c r="F8" s="472" t="s">
        <v>907</v>
      </c>
      <c r="G8" s="472" t="s">
        <v>905</v>
      </c>
      <c r="H8" s="472" t="s">
        <v>908</v>
      </c>
      <c r="I8" s="472" t="s">
        <v>907</v>
      </c>
      <c r="J8" s="472" t="s">
        <v>905</v>
      </c>
      <c r="K8" s="472" t="s">
        <v>908</v>
      </c>
      <c r="L8" s="474" t="s">
        <v>909</v>
      </c>
      <c r="M8" s="469"/>
    </row>
    <row r="9" spans="1:13" s="461" customFormat="1" ht="15" customHeight="1" thickBot="1">
      <c r="A9" s="466" t="s">
        <v>910</v>
      </c>
      <c r="B9" s="467" t="s">
        <v>911</v>
      </c>
      <c r="C9" s="467" t="s">
        <v>912</v>
      </c>
      <c r="D9" s="475" t="s">
        <v>913</v>
      </c>
      <c r="E9" s="467" t="s">
        <v>914</v>
      </c>
      <c r="F9" s="467" t="s">
        <v>915</v>
      </c>
      <c r="G9" s="467" t="s">
        <v>916</v>
      </c>
      <c r="H9" s="467" t="s">
        <v>917</v>
      </c>
      <c r="I9" s="467" t="s">
        <v>918</v>
      </c>
      <c r="J9" s="467" t="s">
        <v>919</v>
      </c>
      <c r="K9" s="467" t="s">
        <v>920</v>
      </c>
      <c r="L9" s="476" t="s">
        <v>921</v>
      </c>
      <c r="M9" s="469"/>
    </row>
    <row r="10" spans="1:13" s="461" customFormat="1" ht="15" customHeight="1" thickTop="1">
      <c r="A10" s="477" t="s">
        <v>234</v>
      </c>
      <c r="B10" s="464" t="s">
        <v>88</v>
      </c>
      <c r="C10" s="478" t="s">
        <v>922</v>
      </c>
      <c r="D10" s="480">
        <v>0.3</v>
      </c>
      <c r="E10" s="481">
        <v>68</v>
      </c>
      <c r="F10" s="478"/>
      <c r="G10" s="478"/>
      <c r="H10" s="482"/>
      <c r="I10" s="478"/>
      <c r="J10" s="483"/>
      <c r="K10" s="483"/>
      <c r="L10" s="484">
        <v>68</v>
      </c>
      <c r="M10" s="469"/>
    </row>
    <row r="11" spans="1:13" s="461" customFormat="1" ht="15" customHeight="1">
      <c r="A11" s="485" t="s">
        <v>236</v>
      </c>
      <c r="B11" s="465" t="s">
        <v>89</v>
      </c>
      <c r="C11" s="486" t="s">
        <v>922</v>
      </c>
      <c r="D11" s="487">
        <v>0.8</v>
      </c>
      <c r="E11" s="488">
        <v>97</v>
      </c>
      <c r="F11" s="486"/>
      <c r="G11" s="486"/>
      <c r="H11" s="489"/>
      <c r="I11" s="486"/>
      <c r="J11" s="490"/>
      <c r="K11" s="490"/>
      <c r="L11" s="491">
        <v>97</v>
      </c>
      <c r="M11" s="469"/>
    </row>
    <row r="12" spans="1:13" s="461" customFormat="1" ht="15" customHeight="1">
      <c r="A12" s="485" t="s">
        <v>238</v>
      </c>
      <c r="B12" s="1033" t="s">
        <v>923</v>
      </c>
      <c r="C12" s="486"/>
      <c r="D12" s="486"/>
      <c r="E12" s="488"/>
      <c r="F12" s="486"/>
      <c r="G12" s="486"/>
      <c r="H12" s="489"/>
      <c r="I12" s="486" t="s">
        <v>924</v>
      </c>
      <c r="J12" s="488" t="s">
        <v>925</v>
      </c>
      <c r="K12" s="490"/>
      <c r="L12" s="491">
        <v>97</v>
      </c>
      <c r="M12" s="469"/>
    </row>
    <row r="13" spans="1:13" s="461" customFormat="1" ht="15" customHeight="1" thickBot="1">
      <c r="A13" s="492" t="s">
        <v>240</v>
      </c>
      <c r="B13" s="1034"/>
      <c r="C13" s="493"/>
      <c r="D13" s="493"/>
      <c r="E13" s="494"/>
      <c r="F13" s="493"/>
      <c r="G13" s="493"/>
      <c r="H13" s="495"/>
      <c r="I13" s="493" t="s">
        <v>924</v>
      </c>
      <c r="J13" s="494" t="s">
        <v>926</v>
      </c>
      <c r="K13" s="496"/>
      <c r="L13" s="497">
        <v>82</v>
      </c>
      <c r="M13" s="469"/>
    </row>
    <row r="14" ht="12.75" thickTop="1"/>
  </sheetData>
  <sheetProtection/>
  <mergeCells count="9">
    <mergeCell ref="B12:B13"/>
    <mergeCell ref="A1:L1"/>
    <mergeCell ref="A4:L4"/>
    <mergeCell ref="K6:L6"/>
    <mergeCell ref="A7:A8"/>
    <mergeCell ref="B7:B8"/>
    <mergeCell ref="C7:E7"/>
    <mergeCell ref="F7:H7"/>
    <mergeCell ref="I7:K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5.7109375" style="503" customWidth="1"/>
    <col min="2" max="2" width="35.7109375" style="503" customWidth="1"/>
    <col min="3" max="5" width="10.7109375" style="503" customWidth="1"/>
    <col min="6" max="6" width="10.7109375" style="504" customWidth="1"/>
    <col min="7" max="16384" width="9.140625" style="504" customWidth="1"/>
  </cols>
  <sheetData>
    <row r="1" spans="1:6" s="500" customFormat="1" ht="15" customHeight="1">
      <c r="A1" s="499"/>
      <c r="C1" s="501"/>
      <c r="D1" s="501"/>
      <c r="E1" s="501"/>
      <c r="F1" s="502" t="s">
        <v>996</v>
      </c>
    </row>
    <row r="2" spans="1:6" s="500" customFormat="1" ht="15" customHeight="1">
      <c r="A2" s="499"/>
      <c r="B2" s="501"/>
      <c r="C2" s="501"/>
      <c r="D2" s="501"/>
      <c r="F2" s="502" t="str">
        <f>'1.a sz. mellélet'!E2</f>
        <v>a /2015. (V.  .) önkormányzati rendelethez</v>
      </c>
    </row>
    <row r="3" spans="1:5" s="500" customFormat="1" ht="15" customHeight="1">
      <c r="A3" s="499"/>
      <c r="B3" s="499"/>
      <c r="C3" s="499"/>
      <c r="D3" s="499"/>
      <c r="E3" s="499"/>
    </row>
    <row r="4" spans="1:6" s="500" customFormat="1" ht="15" customHeight="1">
      <c r="A4" s="979" t="s">
        <v>132</v>
      </c>
      <c r="B4" s="979"/>
      <c r="C4" s="979"/>
      <c r="D4" s="979"/>
      <c r="E4" s="979"/>
      <c r="F4" s="979"/>
    </row>
    <row r="5" spans="1:6" s="500" customFormat="1" ht="15" customHeight="1">
      <c r="A5" s="979" t="s">
        <v>671</v>
      </c>
      <c r="B5" s="979"/>
      <c r="C5" s="979"/>
      <c r="D5" s="979"/>
      <c r="E5" s="979"/>
      <c r="F5" s="979"/>
    </row>
    <row r="6" ht="15" customHeight="1"/>
    <row r="7" spans="1:5" s="500" customFormat="1" ht="15" customHeight="1">
      <c r="A7" s="499"/>
      <c r="B7" s="499" t="s">
        <v>887</v>
      </c>
      <c r="C7" s="499"/>
      <c r="D7" s="499"/>
      <c r="E7" s="727" t="s">
        <v>227</v>
      </c>
    </row>
    <row r="8" spans="1:5" s="500" customFormat="1" ht="7.5" customHeight="1" thickBot="1">
      <c r="A8" s="499"/>
      <c r="B8" s="499"/>
      <c r="C8" s="499"/>
      <c r="D8" s="499"/>
      <c r="E8" s="499"/>
    </row>
    <row r="9" spans="1:5" s="500" customFormat="1" ht="34.5" thickTop="1">
      <c r="A9" s="505" t="s">
        <v>133</v>
      </c>
      <c r="B9" s="506" t="s">
        <v>201</v>
      </c>
      <c r="C9" s="507" t="s">
        <v>134</v>
      </c>
      <c r="D9" s="509" t="s">
        <v>135</v>
      </c>
      <c r="E9" s="33" t="s">
        <v>226</v>
      </c>
    </row>
    <row r="10" spans="1:5" s="500" customFormat="1" ht="12.75" thickBot="1">
      <c r="A10" s="510" t="s">
        <v>910</v>
      </c>
      <c r="B10" s="511" t="s">
        <v>911</v>
      </c>
      <c r="C10" s="512" t="s">
        <v>912</v>
      </c>
      <c r="D10" s="514" t="s">
        <v>913</v>
      </c>
      <c r="E10" s="731" t="s">
        <v>914</v>
      </c>
    </row>
    <row r="11" spans="1:5" s="500" customFormat="1" ht="15" customHeight="1" thickBot="1" thickTop="1">
      <c r="A11" s="543" t="s">
        <v>92</v>
      </c>
      <c r="B11" s="516" t="s">
        <v>888</v>
      </c>
      <c r="C11" s="517">
        <v>0</v>
      </c>
      <c r="D11" s="518">
        <v>0</v>
      </c>
      <c r="E11" s="732">
        <v>0</v>
      </c>
    </row>
    <row r="12" spans="1:5" s="500" customFormat="1" ht="15" customHeight="1" thickBot="1" thickTop="1">
      <c r="A12" s="345" t="s">
        <v>93</v>
      </c>
      <c r="B12" s="519" t="s">
        <v>551</v>
      </c>
      <c r="C12" s="520">
        <v>0</v>
      </c>
      <c r="D12" s="521">
        <v>0</v>
      </c>
      <c r="E12" s="733">
        <v>0</v>
      </c>
    </row>
    <row r="13" spans="1:10" s="500" customFormat="1" ht="15" customHeight="1" thickTop="1">
      <c r="A13" s="499"/>
      <c r="B13" s="522"/>
      <c r="C13" s="499"/>
      <c r="J13" s="523"/>
    </row>
    <row r="14" spans="1:10" s="500" customFormat="1" ht="15" customHeight="1">
      <c r="A14" s="499"/>
      <c r="B14" s="499"/>
      <c r="C14" s="499"/>
      <c r="J14" s="523"/>
    </row>
    <row r="15" spans="1:9" s="500" customFormat="1" ht="15" customHeight="1">
      <c r="A15" s="499"/>
      <c r="B15" s="499" t="s">
        <v>889</v>
      </c>
      <c r="C15" s="499"/>
      <c r="E15" s="727" t="s">
        <v>227</v>
      </c>
      <c r="I15" s="523"/>
    </row>
    <row r="16" spans="1:10" s="500" customFormat="1" ht="7.5" customHeight="1" thickBot="1">
      <c r="A16" s="499"/>
      <c r="B16" s="499"/>
      <c r="C16" s="499"/>
      <c r="J16" s="523"/>
    </row>
    <row r="17" spans="1:9" s="500" customFormat="1" ht="34.5" thickTop="1">
      <c r="A17" s="505" t="s">
        <v>133</v>
      </c>
      <c r="B17" s="506" t="s">
        <v>201</v>
      </c>
      <c r="C17" s="507" t="s">
        <v>134</v>
      </c>
      <c r="D17" s="509" t="s">
        <v>136</v>
      </c>
      <c r="E17" s="33" t="s">
        <v>226</v>
      </c>
      <c r="I17" s="523"/>
    </row>
    <row r="18" spans="1:9" s="500" customFormat="1" ht="12.75" thickBot="1">
      <c r="A18" s="510" t="s">
        <v>910</v>
      </c>
      <c r="B18" s="511" t="s">
        <v>937</v>
      </c>
      <c r="C18" s="512" t="s">
        <v>912</v>
      </c>
      <c r="D18" s="514" t="s">
        <v>913</v>
      </c>
      <c r="E18" s="731" t="s">
        <v>914</v>
      </c>
      <c r="I18" s="524"/>
    </row>
    <row r="19" spans="1:9" s="500" customFormat="1" ht="15" customHeight="1" thickTop="1">
      <c r="A19" s="45" t="s">
        <v>92</v>
      </c>
      <c r="B19" s="525" t="s">
        <v>890</v>
      </c>
      <c r="C19" s="541">
        <v>58000</v>
      </c>
      <c r="D19" s="526">
        <v>77471</v>
      </c>
      <c r="E19" s="734">
        <f>'5.sz. melléklet'!E36-'5.sz. melléklet'!E35+'5.sz. melléklet'!E26</f>
        <v>79547</v>
      </c>
      <c r="I19" s="524"/>
    </row>
    <row r="20" spans="1:9" s="500" customFormat="1" ht="22.5">
      <c r="A20" s="22" t="s">
        <v>93</v>
      </c>
      <c r="B20" s="527" t="s">
        <v>891</v>
      </c>
      <c r="C20" s="542"/>
      <c r="D20" s="528"/>
      <c r="E20" s="735"/>
      <c r="I20" s="524"/>
    </row>
    <row r="21" spans="1:9" s="500" customFormat="1" ht="15" customHeight="1">
      <c r="A21" s="22" t="s">
        <v>94</v>
      </c>
      <c r="B21" s="527" t="s">
        <v>892</v>
      </c>
      <c r="C21" s="542"/>
      <c r="D21" s="528">
        <v>480</v>
      </c>
      <c r="E21" s="735">
        <v>480</v>
      </c>
      <c r="I21" s="523"/>
    </row>
    <row r="22" spans="1:9" s="500" customFormat="1" ht="15" customHeight="1">
      <c r="A22" s="22" t="s">
        <v>95</v>
      </c>
      <c r="B22" s="527" t="s">
        <v>893</v>
      </c>
      <c r="C22" s="542"/>
      <c r="D22" s="528"/>
      <c r="E22" s="735"/>
      <c r="I22" s="529"/>
    </row>
    <row r="23" spans="1:9" s="500" customFormat="1" ht="15" customHeight="1" thickBot="1">
      <c r="A23" s="26" t="s">
        <v>96</v>
      </c>
      <c r="B23" s="530" t="s">
        <v>894</v>
      </c>
      <c r="C23" s="537">
        <v>206</v>
      </c>
      <c r="D23" s="531">
        <v>481</v>
      </c>
      <c r="E23" s="736">
        <f>'5.sz. melléklet'!E37+'5.sz. melléklet'!E35</f>
        <v>482</v>
      </c>
      <c r="I23" s="529"/>
    </row>
    <row r="24" spans="1:9" s="500" customFormat="1" ht="15" customHeight="1" thickBot="1" thickTop="1">
      <c r="A24" s="345" t="s">
        <v>97</v>
      </c>
      <c r="B24" s="532" t="s">
        <v>551</v>
      </c>
      <c r="C24" s="539">
        <f>SUM(C19:C23)</f>
        <v>58206</v>
      </c>
      <c r="D24" s="533">
        <f>SUM(D19:D23)</f>
        <v>78432</v>
      </c>
      <c r="E24" s="737">
        <f>SUM(E19:E23)</f>
        <v>80509</v>
      </c>
      <c r="I24" s="529"/>
    </row>
    <row r="25" spans="1:10" s="500" customFormat="1" ht="15" customHeight="1" thickTop="1">
      <c r="A25" s="499"/>
      <c r="B25" s="534"/>
      <c r="C25" s="499"/>
      <c r="J25" s="529"/>
    </row>
    <row r="26" spans="1:9" s="500" customFormat="1" ht="15" customHeight="1">
      <c r="A26" s="499"/>
      <c r="B26" s="499" t="s">
        <v>895</v>
      </c>
      <c r="C26" s="499"/>
      <c r="E26" s="727" t="s">
        <v>227</v>
      </c>
      <c r="I26" s="529"/>
    </row>
    <row r="27" spans="1:10" s="500" customFormat="1" ht="7.5" customHeight="1" thickBot="1">
      <c r="A27" s="499"/>
      <c r="B27" s="499"/>
      <c r="C27" s="499"/>
      <c r="J27" s="529"/>
    </row>
    <row r="28" spans="1:9" s="500" customFormat="1" ht="34.5" thickTop="1">
      <c r="A28" s="505" t="s">
        <v>133</v>
      </c>
      <c r="B28" s="506" t="s">
        <v>201</v>
      </c>
      <c r="C28" s="507" t="s">
        <v>134</v>
      </c>
      <c r="D28" s="509" t="s">
        <v>135</v>
      </c>
      <c r="E28" s="33" t="s">
        <v>226</v>
      </c>
      <c r="I28" s="529"/>
    </row>
    <row r="29" spans="1:9" s="500" customFormat="1" ht="12.75" thickBot="1">
      <c r="A29" s="510" t="s">
        <v>910</v>
      </c>
      <c r="B29" s="511" t="s">
        <v>911</v>
      </c>
      <c r="C29" s="512" t="s">
        <v>912</v>
      </c>
      <c r="D29" s="514" t="s">
        <v>913</v>
      </c>
      <c r="E29" s="731" t="s">
        <v>914</v>
      </c>
      <c r="I29" s="529"/>
    </row>
    <row r="30" spans="1:9" s="500" customFormat="1" ht="15" customHeight="1" thickTop="1">
      <c r="A30" s="45" t="s">
        <v>92</v>
      </c>
      <c r="B30" s="525" t="s">
        <v>896</v>
      </c>
      <c r="C30" s="535">
        <f>C19*0.5</f>
        <v>29000</v>
      </c>
      <c r="D30" s="536">
        <f>D19*0.5</f>
        <v>38735.5</v>
      </c>
      <c r="E30" s="738">
        <f>E19*0.5</f>
        <v>39773.5</v>
      </c>
      <c r="I30" s="524"/>
    </row>
    <row r="31" spans="1:9" s="500" customFormat="1" ht="23.25" thickBot="1">
      <c r="A31" s="26" t="s">
        <v>93</v>
      </c>
      <c r="B31" s="530" t="s">
        <v>897</v>
      </c>
      <c r="C31" s="537">
        <v>0</v>
      </c>
      <c r="D31" s="531">
        <v>0</v>
      </c>
      <c r="E31" s="736">
        <v>0</v>
      </c>
      <c r="I31" s="524"/>
    </row>
    <row r="32" spans="1:9" s="500" customFormat="1" ht="35.25" thickBot="1" thickTop="1">
      <c r="A32" s="345" t="s">
        <v>94</v>
      </c>
      <c r="B32" s="538" t="s">
        <v>898</v>
      </c>
      <c r="C32" s="539">
        <f>SUM(C30:C31)</f>
        <v>29000</v>
      </c>
      <c r="D32" s="533">
        <f>SUM(D30:D31)</f>
        <v>38735.5</v>
      </c>
      <c r="E32" s="737">
        <f>SUM(E30:E31)</f>
        <v>39773.5</v>
      </c>
      <c r="I32" s="523"/>
    </row>
    <row r="33" ht="12.75" thickTop="1">
      <c r="J33" s="529"/>
    </row>
    <row r="34" ht="12">
      <c r="J34" s="529"/>
    </row>
    <row r="35" ht="12">
      <c r="J35" s="529"/>
    </row>
  </sheetData>
  <sheetProtection selectLockedCells="1" selectUnlockedCells="1"/>
  <mergeCells count="2">
    <mergeCell ref="A5:F5"/>
    <mergeCell ref="A4:F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5.7109375" style="9" customWidth="1"/>
    <col min="2" max="2" width="53.00390625" style="9" customWidth="1"/>
    <col min="3" max="3" width="17.7109375" style="9" customWidth="1"/>
    <col min="4" max="4" width="10.7109375" style="9" customWidth="1"/>
  </cols>
  <sheetData>
    <row r="1" spans="1:4" s="15" customFormat="1" ht="15" customHeight="1">
      <c r="A1" s="14"/>
      <c r="B1" s="4"/>
      <c r="C1" s="4"/>
      <c r="D1" s="5" t="s">
        <v>837</v>
      </c>
    </row>
    <row r="2" spans="1:4" s="15" customFormat="1" ht="15" customHeight="1">
      <c r="A2" s="14"/>
      <c r="B2" s="4"/>
      <c r="C2" s="4"/>
      <c r="D2" s="5" t="str">
        <f>'1.d sz. melléklet'!F2</f>
        <v>a /2015. (V.  .) önkormányzati rendelethez</v>
      </c>
    </row>
    <row r="3" spans="1:4" s="15" customFormat="1" ht="15" customHeight="1">
      <c r="A3" s="14"/>
      <c r="B3" s="8"/>
      <c r="C3" s="8"/>
      <c r="D3" s="8"/>
    </row>
    <row r="4" spans="1:4" s="15" customFormat="1" ht="15" customHeight="1">
      <c r="A4" s="978" t="s">
        <v>838</v>
      </c>
      <c r="B4" s="978"/>
      <c r="C4" s="978"/>
      <c r="D4" s="978"/>
    </row>
    <row r="5" spans="1:4" s="15" customFormat="1" ht="15" customHeight="1">
      <c r="A5" s="16"/>
      <c r="B5" s="16"/>
      <c r="C5" s="16"/>
      <c r="D5" s="16"/>
    </row>
    <row r="6" spans="1:3" s="15" customFormat="1" ht="15" customHeight="1" thickBot="1">
      <c r="A6" s="14"/>
      <c r="B6" s="10"/>
      <c r="C6" s="5" t="s">
        <v>227</v>
      </c>
    </row>
    <row r="7" spans="1:4" s="15" customFormat="1" ht="34.5" thickTop="1">
      <c r="A7" s="31" t="s">
        <v>230</v>
      </c>
      <c r="B7" s="32" t="s">
        <v>201</v>
      </c>
      <c r="C7" s="33" t="s">
        <v>940</v>
      </c>
      <c r="D7" s="200"/>
    </row>
    <row r="8" spans="1:4" s="15" customFormat="1" ht="15" customHeight="1" thickBot="1">
      <c r="A8" s="48" t="s">
        <v>910</v>
      </c>
      <c r="B8" s="49" t="s">
        <v>937</v>
      </c>
      <c r="C8" s="50" t="s">
        <v>912</v>
      </c>
      <c r="D8" s="200"/>
    </row>
    <row r="9" spans="1:4" s="1" customFormat="1" ht="15" customHeight="1" thickTop="1">
      <c r="A9" s="238" t="s">
        <v>92</v>
      </c>
      <c r="B9" s="239" t="s">
        <v>18</v>
      </c>
      <c r="C9" s="298">
        <f>'4. sz. melléklet'!C9+'29.sz. melléklet'!C9</f>
        <v>254620</v>
      </c>
      <c r="D9" s="198"/>
    </row>
    <row r="10" spans="1:4" s="1" customFormat="1" ht="15" customHeight="1">
      <c r="A10" s="241" t="s">
        <v>93</v>
      </c>
      <c r="B10" s="242" t="s">
        <v>19</v>
      </c>
      <c r="C10" s="298">
        <f>'4. sz. melléklet'!C10+'29.sz. melléklet'!C10</f>
        <v>263500</v>
      </c>
      <c r="D10" s="198"/>
    </row>
    <row r="11" spans="1:4" s="1" customFormat="1" ht="15" customHeight="1">
      <c r="A11" s="244" t="s">
        <v>94</v>
      </c>
      <c r="B11" s="245" t="s">
        <v>20</v>
      </c>
      <c r="C11" s="299">
        <f>'4. sz. melléklet'!C11+'29.sz. melléklet'!C11</f>
        <v>-8880</v>
      </c>
      <c r="D11" s="198"/>
    </row>
    <row r="12" spans="1:4" s="1" customFormat="1" ht="15" customHeight="1">
      <c r="A12" s="241" t="s">
        <v>95</v>
      </c>
      <c r="B12" s="242" t="s">
        <v>21</v>
      </c>
      <c r="C12" s="298">
        <v>8880</v>
      </c>
      <c r="D12" s="198"/>
    </row>
    <row r="13" spans="1:4" s="1" customFormat="1" ht="15" customHeight="1">
      <c r="A13" s="241" t="s">
        <v>96</v>
      </c>
      <c r="B13" s="242" t="s">
        <v>22</v>
      </c>
      <c r="C13" s="298">
        <v>0</v>
      </c>
      <c r="D13" s="198"/>
    </row>
    <row r="14" spans="1:4" s="1" customFormat="1" ht="15" customHeight="1">
      <c r="A14" s="244" t="s">
        <v>97</v>
      </c>
      <c r="B14" s="245" t="s">
        <v>23</v>
      </c>
      <c r="C14" s="299">
        <f>SUM(C12:C13)</f>
        <v>8880</v>
      </c>
      <c r="D14" s="198"/>
    </row>
    <row r="15" spans="1:4" s="1" customFormat="1" ht="15" customHeight="1">
      <c r="A15" s="244" t="s">
        <v>98</v>
      </c>
      <c r="B15" s="245" t="s">
        <v>24</v>
      </c>
      <c r="C15" s="299">
        <f>'4. sz. melléklet'!C15+'29.sz. melléklet'!C15</f>
        <v>0</v>
      </c>
      <c r="D15" s="198"/>
    </row>
    <row r="16" spans="1:4" s="1" customFormat="1" ht="15" customHeight="1">
      <c r="A16" s="241" t="s">
        <v>99</v>
      </c>
      <c r="B16" s="242" t="s">
        <v>25</v>
      </c>
      <c r="C16" s="298">
        <f>'4. sz. melléklet'!C16+'29.sz. melléklet'!C16</f>
        <v>0</v>
      </c>
      <c r="D16" s="198"/>
    </row>
    <row r="17" spans="1:4" s="1" customFormat="1" ht="15" customHeight="1">
      <c r="A17" s="241" t="s">
        <v>100</v>
      </c>
      <c r="B17" s="242" t="s">
        <v>26</v>
      </c>
      <c r="C17" s="298">
        <f>'4. sz. melléklet'!C17+'29.sz. melléklet'!C17</f>
        <v>0</v>
      </c>
      <c r="D17" s="198"/>
    </row>
    <row r="18" spans="1:4" s="1" customFormat="1" ht="15" customHeight="1">
      <c r="A18" s="244" t="s">
        <v>101</v>
      </c>
      <c r="B18" s="245" t="s">
        <v>27</v>
      </c>
      <c r="C18" s="299">
        <f>'4. sz. melléklet'!C18+'29.sz. melléklet'!C18</f>
        <v>0</v>
      </c>
      <c r="D18" s="198"/>
    </row>
    <row r="19" spans="1:4" s="1" customFormat="1" ht="15" customHeight="1">
      <c r="A19" s="241" t="s">
        <v>203</v>
      </c>
      <c r="B19" s="242" t="s">
        <v>28</v>
      </c>
      <c r="C19" s="298">
        <f>'4. sz. melléklet'!C19+'29.sz. melléklet'!C19</f>
        <v>0</v>
      </c>
      <c r="D19" s="198"/>
    </row>
    <row r="20" spans="1:4" s="1" customFormat="1" ht="15" customHeight="1">
      <c r="A20" s="241" t="s">
        <v>102</v>
      </c>
      <c r="B20" s="242" t="s">
        <v>29</v>
      </c>
      <c r="C20" s="298">
        <f>'4. sz. melléklet'!C20+'29.sz. melléklet'!C20</f>
        <v>0</v>
      </c>
      <c r="D20" s="198"/>
    </row>
    <row r="21" spans="1:4" s="1" customFormat="1" ht="15" customHeight="1">
      <c r="A21" s="244" t="s">
        <v>204</v>
      </c>
      <c r="B21" s="245" t="s">
        <v>30</v>
      </c>
      <c r="C21" s="299">
        <f>'4. sz. melléklet'!C21+'29.sz. melléklet'!C21</f>
        <v>0</v>
      </c>
      <c r="D21" s="198"/>
    </row>
    <row r="22" spans="1:4" s="1" customFormat="1" ht="15" customHeight="1">
      <c r="A22" s="244" t="s">
        <v>205</v>
      </c>
      <c r="B22" s="245" t="s">
        <v>31</v>
      </c>
      <c r="C22" s="299">
        <f>'4. sz. melléklet'!C22+'29.sz. melléklet'!C22</f>
        <v>0</v>
      </c>
      <c r="D22" s="198"/>
    </row>
    <row r="23" spans="1:4" s="1" customFormat="1" ht="15" customHeight="1">
      <c r="A23" s="244" t="s">
        <v>206</v>
      </c>
      <c r="B23" s="245" t="s">
        <v>32</v>
      </c>
      <c r="C23" s="299">
        <f>'4. sz. melléklet'!C23+'29.sz. melléklet'!C23</f>
        <v>0</v>
      </c>
      <c r="D23" s="198"/>
    </row>
    <row r="24" spans="1:4" s="1" customFormat="1" ht="15" customHeight="1">
      <c r="A24" s="244" t="s">
        <v>103</v>
      </c>
      <c r="B24" s="245" t="s">
        <v>33</v>
      </c>
      <c r="C24" s="299">
        <f>'4. sz. melléklet'!C24+'29.sz. melléklet'!C24</f>
        <v>0</v>
      </c>
      <c r="D24" s="8"/>
    </row>
    <row r="25" spans="1:3" ht="15" customHeight="1">
      <c r="A25" s="244" t="s">
        <v>207</v>
      </c>
      <c r="B25" s="245" t="s">
        <v>34</v>
      </c>
      <c r="C25" s="299">
        <f>'4. sz. melléklet'!C25+'29.sz. melléklet'!C25</f>
        <v>0</v>
      </c>
    </row>
    <row r="26" spans="1:3" ht="15" customHeight="1">
      <c r="A26" s="244" t="s">
        <v>208</v>
      </c>
      <c r="B26" s="245" t="s">
        <v>36</v>
      </c>
      <c r="C26" s="299">
        <f>'4. sz. melléklet'!C26+'29.sz. melléklet'!C26</f>
        <v>0</v>
      </c>
    </row>
    <row r="27" spans="1:3" ht="15" customHeight="1" thickBot="1">
      <c r="A27" s="247" t="s">
        <v>91</v>
      </c>
      <c r="B27" s="248" t="s">
        <v>35</v>
      </c>
      <c r="C27" s="656">
        <f>'4. sz. melléklet'!C27+'29.sz. melléklet'!C27</f>
        <v>0</v>
      </c>
    </row>
    <row r="28" ht="13.5" thickTop="1"/>
  </sheetData>
  <sheetProtection/>
  <mergeCells count="1">
    <mergeCell ref="A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7109375" style="900" customWidth="1"/>
    <col min="2" max="2" width="35.7109375" style="900" customWidth="1"/>
    <col min="3" max="4" width="9.8515625" style="900" customWidth="1"/>
    <col min="5" max="8" width="10.7109375" style="900" customWidth="1"/>
    <col min="9" max="9" width="12.28125" style="900" customWidth="1"/>
    <col min="10" max="10" width="10.7109375" style="900" customWidth="1"/>
    <col min="11" max="11" width="8.8515625" style="900" bestFit="1" customWidth="1"/>
    <col min="12" max="16384" width="9.140625" style="900" customWidth="1"/>
  </cols>
  <sheetData>
    <row r="1" spans="1:8" ht="15" customHeight="1">
      <c r="A1" s="501"/>
      <c r="B1" s="501"/>
      <c r="C1" s="501"/>
      <c r="D1" s="501"/>
      <c r="E1" s="501"/>
      <c r="F1" s="501"/>
      <c r="G1" s="502" t="s">
        <v>997</v>
      </c>
      <c r="H1" s="901"/>
    </row>
    <row r="2" spans="1:8" ht="15" customHeight="1">
      <c r="A2" s="501"/>
      <c r="B2" s="501"/>
      <c r="C2" s="501"/>
      <c r="D2" s="501"/>
      <c r="E2" s="501"/>
      <c r="F2" s="501"/>
      <c r="G2" s="502" t="str">
        <f>'1.a sz. mellélet'!E2</f>
        <v>a /2015. (V.  .) önkormányzati rendelethez</v>
      </c>
      <c r="H2" s="901"/>
    </row>
    <row r="3" spans="1:8" ht="15" customHeight="1">
      <c r="A3" s="503"/>
      <c r="B3" s="503"/>
      <c r="C3" s="503"/>
      <c r="D3" s="503"/>
      <c r="E3" s="503"/>
      <c r="F3" s="503"/>
      <c r="G3" s="503"/>
      <c r="H3" s="901"/>
    </row>
    <row r="4" spans="1:10" ht="15" customHeight="1">
      <c r="A4" s="1003" t="s">
        <v>652</v>
      </c>
      <c r="B4" s="1003"/>
      <c r="C4" s="1003"/>
      <c r="D4" s="1003"/>
      <c r="E4" s="1003"/>
      <c r="F4" s="1003"/>
      <c r="G4" s="1003"/>
      <c r="H4" s="904"/>
      <c r="I4" s="904"/>
      <c r="J4" s="901"/>
    </row>
    <row r="5" spans="1:10" ht="15" customHeight="1">
      <c r="A5" s="728"/>
      <c r="B5" s="728"/>
      <c r="C5" s="728"/>
      <c r="D5" s="728"/>
      <c r="E5" s="728"/>
      <c r="F5" s="728"/>
      <c r="G5" s="728"/>
      <c r="H5" s="904"/>
      <c r="I5" s="904"/>
      <c r="J5" s="901"/>
    </row>
    <row r="6" spans="1:8" ht="15" customHeight="1" thickBot="1">
      <c r="A6" s="503"/>
      <c r="B6" s="503"/>
      <c r="C6" s="503"/>
      <c r="D6" s="503"/>
      <c r="E6" s="503"/>
      <c r="F6" s="503"/>
      <c r="G6" s="727" t="s">
        <v>663</v>
      </c>
      <c r="H6" s="901"/>
    </row>
    <row r="7" spans="1:7" ht="36.75" customHeight="1" thickTop="1">
      <c r="A7" s="1047" t="s">
        <v>644</v>
      </c>
      <c r="B7" s="1049" t="s">
        <v>653</v>
      </c>
      <c r="C7" s="1051" t="s">
        <v>654</v>
      </c>
      <c r="D7" s="1043" t="s">
        <v>651</v>
      </c>
      <c r="E7" s="1044"/>
      <c r="F7" s="1045" t="s">
        <v>658</v>
      </c>
      <c r="G7" s="1046"/>
    </row>
    <row r="8" spans="1:7" ht="15" customHeight="1">
      <c r="A8" s="1048"/>
      <c r="B8" s="1050"/>
      <c r="C8" s="1052"/>
      <c r="D8" s="961" t="s">
        <v>649</v>
      </c>
      <c r="E8" s="962" t="s">
        <v>650</v>
      </c>
      <c r="F8" s="962" t="s">
        <v>649</v>
      </c>
      <c r="G8" s="963" t="s">
        <v>650</v>
      </c>
    </row>
    <row r="9" spans="1:7" ht="15" customHeight="1" thickBot="1">
      <c r="A9" s="914" t="s">
        <v>910</v>
      </c>
      <c r="B9" s="915" t="s">
        <v>937</v>
      </c>
      <c r="C9" s="916" t="s">
        <v>912</v>
      </c>
      <c r="D9" s="964" t="s">
        <v>913</v>
      </c>
      <c r="E9" s="965" t="s">
        <v>914</v>
      </c>
      <c r="F9" s="965" t="s">
        <v>660</v>
      </c>
      <c r="G9" s="966" t="s">
        <v>916</v>
      </c>
    </row>
    <row r="10" spans="1:7" ht="23.25" thickTop="1">
      <c r="A10" s="29" t="s">
        <v>92</v>
      </c>
      <c r="B10" s="905" t="s">
        <v>655</v>
      </c>
      <c r="C10" s="911">
        <v>10000000</v>
      </c>
      <c r="D10" s="917">
        <v>10000000</v>
      </c>
      <c r="E10" s="912">
        <v>13425550</v>
      </c>
      <c r="F10" s="912"/>
      <c r="G10" s="913"/>
    </row>
    <row r="11" spans="1:7" ht="34.5">
      <c r="A11" s="21" t="s">
        <v>93</v>
      </c>
      <c r="B11" s="902" t="s">
        <v>656</v>
      </c>
      <c r="C11" s="694">
        <v>4459200</v>
      </c>
      <c r="D11" s="918">
        <v>3401639</v>
      </c>
      <c r="E11" s="903">
        <v>6460732</v>
      </c>
      <c r="F11" s="903">
        <v>1057561</v>
      </c>
      <c r="G11" s="906"/>
    </row>
    <row r="12" spans="1:7" ht="22.5">
      <c r="A12" s="21" t="s">
        <v>94</v>
      </c>
      <c r="B12" s="902" t="s">
        <v>657</v>
      </c>
      <c r="C12" s="694">
        <v>4999989</v>
      </c>
      <c r="D12" s="918">
        <v>873183</v>
      </c>
      <c r="E12" s="903">
        <v>8259885</v>
      </c>
      <c r="F12" s="903">
        <v>4126806</v>
      </c>
      <c r="G12" s="906">
        <v>5452000</v>
      </c>
    </row>
    <row r="13" spans="1:7" ht="35.25" thickBot="1">
      <c r="A13" s="110" t="s">
        <v>95</v>
      </c>
      <c r="B13" s="907" t="s">
        <v>659</v>
      </c>
      <c r="C13" s="908">
        <v>23922273</v>
      </c>
      <c r="D13" s="919">
        <v>4821391</v>
      </c>
      <c r="E13" s="909">
        <v>27281319</v>
      </c>
      <c r="F13" s="909">
        <v>19100882</v>
      </c>
      <c r="G13" s="910">
        <v>279000</v>
      </c>
    </row>
    <row r="14" ht="13.5" thickTop="1"/>
  </sheetData>
  <sheetProtection/>
  <mergeCells count="6">
    <mergeCell ref="A4:G4"/>
    <mergeCell ref="D7:E7"/>
    <mergeCell ref="F7:G7"/>
    <mergeCell ref="A7:A8"/>
    <mergeCell ref="B7:B8"/>
    <mergeCell ref="C7:C8"/>
  </mergeCells>
  <printOptions horizontalCentered="1"/>
  <pageMargins left="0.2362204724409449" right="0.1968503937007874" top="0.7480314960629921" bottom="0.7480314960629921" header="0.2362204724409449" footer="0.3937007874015748"/>
  <pageSetup firstPageNumber="113" useFirstPageNumber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U59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5.7109375" style="3" customWidth="1"/>
    <col min="2" max="2" width="42.7109375" style="3" customWidth="1"/>
    <col min="3" max="3" width="12.7109375" style="3" customWidth="1"/>
    <col min="4" max="5" width="12.7109375" style="0" customWidth="1"/>
  </cols>
  <sheetData>
    <row r="1" spans="1:253" s="2" customFormat="1" ht="15" customHeight="1">
      <c r="A1" s="4"/>
      <c r="B1" s="4"/>
      <c r="D1" s="6"/>
      <c r="E1" s="5" t="s">
        <v>661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>
      <c r="A2" s="4"/>
      <c r="B2" s="4"/>
      <c r="D2" s="6"/>
      <c r="E2" s="5" t="str">
        <f>'1.d sz. melléklet'!F2</f>
        <v>a /2015. (V.  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>
      <c r="A4" s="1000" t="s">
        <v>17</v>
      </c>
      <c r="B4" s="1000"/>
      <c r="C4" s="1000"/>
      <c r="D4" s="1000"/>
      <c r="E4" s="100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>
      <c r="A5" s="10"/>
      <c r="B5" s="10"/>
      <c r="D5" s="6"/>
      <c r="E5" s="5" t="s">
        <v>227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5" s="2" customFormat="1" ht="46.5" thickTop="1">
      <c r="A6" s="635" t="s">
        <v>230</v>
      </c>
      <c r="B6" s="639" t="s">
        <v>202</v>
      </c>
      <c r="C6" s="267" t="s">
        <v>228</v>
      </c>
      <c r="D6" s="259" t="s">
        <v>37</v>
      </c>
      <c r="E6" s="260" t="s">
        <v>939</v>
      </c>
      <c r="F6" s="11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15" thickBot="1">
      <c r="A7" s="636" t="s">
        <v>910</v>
      </c>
      <c r="B7" s="640" t="s">
        <v>937</v>
      </c>
      <c r="C7" s="268" t="s">
        <v>912</v>
      </c>
      <c r="D7" s="261" t="s">
        <v>913</v>
      </c>
      <c r="E7" s="262" t="s">
        <v>938</v>
      </c>
      <c r="F7" s="11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5" ht="15" customHeight="1" thickTop="1">
      <c r="A8" s="263" t="s">
        <v>92</v>
      </c>
      <c r="B8" s="641" t="s">
        <v>562</v>
      </c>
      <c r="C8" s="254">
        <v>0</v>
      </c>
      <c r="D8" s="250">
        <v>0</v>
      </c>
      <c r="E8" s="240">
        <v>0</v>
      </c>
    </row>
    <row r="9" spans="1:5" ht="15" customHeight="1">
      <c r="A9" s="264" t="s">
        <v>93</v>
      </c>
      <c r="B9" s="642" t="s">
        <v>563</v>
      </c>
      <c r="C9" s="255">
        <v>0</v>
      </c>
      <c r="D9" s="251">
        <v>0</v>
      </c>
      <c r="E9" s="243">
        <v>0</v>
      </c>
    </row>
    <row r="10" spans="1:5" ht="15" customHeight="1">
      <c r="A10" s="264" t="s">
        <v>94</v>
      </c>
      <c r="B10" s="642" t="s">
        <v>564</v>
      </c>
      <c r="C10" s="255">
        <v>0</v>
      </c>
      <c r="D10" s="251">
        <v>0</v>
      </c>
      <c r="E10" s="243">
        <v>0</v>
      </c>
    </row>
    <row r="11" spans="1:5" ht="15" customHeight="1">
      <c r="A11" s="264" t="s">
        <v>95</v>
      </c>
      <c r="B11" s="642" t="s">
        <v>565</v>
      </c>
      <c r="C11" s="255">
        <v>0</v>
      </c>
      <c r="D11" s="251">
        <v>0</v>
      </c>
      <c r="E11" s="243">
        <v>0</v>
      </c>
    </row>
    <row r="12" spans="1:5" ht="22.5">
      <c r="A12" s="265" t="s">
        <v>96</v>
      </c>
      <c r="B12" s="643" t="s">
        <v>579</v>
      </c>
      <c r="C12" s="256">
        <v>0</v>
      </c>
      <c r="D12" s="252">
        <v>0</v>
      </c>
      <c r="E12" s="246">
        <v>0</v>
      </c>
    </row>
    <row r="13" spans="1:5" ht="15" customHeight="1">
      <c r="A13" s="264" t="s">
        <v>97</v>
      </c>
      <c r="B13" s="642" t="s">
        <v>566</v>
      </c>
      <c r="C13" s="255">
        <v>0</v>
      </c>
      <c r="D13" s="251">
        <v>0</v>
      </c>
      <c r="E13" s="243">
        <v>0</v>
      </c>
    </row>
    <row r="14" spans="1:5" ht="15" customHeight="1">
      <c r="A14" s="264" t="s">
        <v>98</v>
      </c>
      <c r="B14" s="642" t="s">
        <v>567</v>
      </c>
      <c r="C14" s="255">
        <v>0</v>
      </c>
      <c r="D14" s="251">
        <v>0</v>
      </c>
      <c r="E14" s="243">
        <v>0</v>
      </c>
    </row>
    <row r="15" spans="1:5" ht="22.5">
      <c r="A15" s="265" t="s">
        <v>99</v>
      </c>
      <c r="B15" s="643" t="s">
        <v>580</v>
      </c>
      <c r="C15" s="256">
        <v>0</v>
      </c>
      <c r="D15" s="252">
        <v>0</v>
      </c>
      <c r="E15" s="246">
        <v>0</v>
      </c>
    </row>
    <row r="16" spans="1:5" ht="15" customHeight="1">
      <c r="A16" s="264" t="s">
        <v>100</v>
      </c>
      <c r="B16" s="642" t="s">
        <v>568</v>
      </c>
      <c r="C16" s="255">
        <v>0</v>
      </c>
      <c r="D16" s="251">
        <v>0</v>
      </c>
      <c r="E16" s="243">
        <v>0</v>
      </c>
    </row>
    <row r="17" spans="1:5" ht="15" customHeight="1">
      <c r="A17" s="264" t="s">
        <v>101</v>
      </c>
      <c r="B17" s="642" t="s">
        <v>569</v>
      </c>
      <c r="C17" s="255">
        <v>41</v>
      </c>
      <c r="D17" s="251">
        <v>0</v>
      </c>
      <c r="E17" s="243">
        <v>48</v>
      </c>
    </row>
    <row r="18" spans="1:5" ht="15" customHeight="1">
      <c r="A18" s="264" t="s">
        <v>203</v>
      </c>
      <c r="B18" s="642" t="s">
        <v>570</v>
      </c>
      <c r="C18" s="255">
        <v>3800</v>
      </c>
      <c r="D18" s="251">
        <v>0</v>
      </c>
      <c r="E18" s="243">
        <v>936</v>
      </c>
    </row>
    <row r="19" spans="1:5" ht="15" customHeight="1">
      <c r="A19" s="264" t="s">
        <v>102</v>
      </c>
      <c r="B19" s="642" t="s">
        <v>571</v>
      </c>
      <c r="C19" s="255">
        <v>0</v>
      </c>
      <c r="D19" s="251">
        <v>0</v>
      </c>
      <c r="E19" s="243">
        <v>0</v>
      </c>
    </row>
    <row r="20" spans="1:5" ht="15" customHeight="1">
      <c r="A20" s="264" t="s">
        <v>204</v>
      </c>
      <c r="B20" s="642" t="s">
        <v>572</v>
      </c>
      <c r="C20" s="255">
        <v>0</v>
      </c>
      <c r="D20" s="251">
        <v>0</v>
      </c>
      <c r="E20" s="243">
        <v>0</v>
      </c>
    </row>
    <row r="21" spans="1:5" ht="18" customHeight="1">
      <c r="A21" s="265" t="s">
        <v>205</v>
      </c>
      <c r="B21" s="643" t="s">
        <v>581</v>
      </c>
      <c r="C21" s="256">
        <v>3841</v>
      </c>
      <c r="D21" s="252">
        <v>0</v>
      </c>
      <c r="E21" s="246">
        <v>984</v>
      </c>
    </row>
    <row r="22" spans="1:5" ht="15" customHeight="1">
      <c r="A22" s="264" t="s">
        <v>206</v>
      </c>
      <c r="B22" s="642" t="s">
        <v>573</v>
      </c>
      <c r="C22" s="255">
        <v>0</v>
      </c>
      <c r="D22" s="251">
        <v>0</v>
      </c>
      <c r="E22" s="243">
        <v>98</v>
      </c>
    </row>
    <row r="23" spans="1:5" ht="15" customHeight="1">
      <c r="A23" s="264" t="s">
        <v>103</v>
      </c>
      <c r="B23" s="642" t="s">
        <v>574</v>
      </c>
      <c r="C23" s="255">
        <v>0</v>
      </c>
      <c r="D23" s="251">
        <v>0</v>
      </c>
      <c r="E23" s="243">
        <v>0</v>
      </c>
    </row>
    <row r="24" spans="1:5" ht="15" customHeight="1">
      <c r="A24" s="264" t="s">
        <v>207</v>
      </c>
      <c r="B24" s="642" t="s">
        <v>575</v>
      </c>
      <c r="C24" s="255">
        <v>35</v>
      </c>
      <c r="D24" s="251">
        <v>0</v>
      </c>
      <c r="E24" s="243">
        <v>0</v>
      </c>
    </row>
    <row r="25" spans="1:5" ht="18.75" customHeight="1">
      <c r="A25" s="265" t="s">
        <v>208</v>
      </c>
      <c r="B25" s="643" t="s">
        <v>582</v>
      </c>
      <c r="C25" s="256">
        <v>35</v>
      </c>
      <c r="D25" s="252">
        <v>0</v>
      </c>
      <c r="E25" s="246">
        <v>98</v>
      </c>
    </row>
    <row r="26" spans="1:5" ht="22.5">
      <c r="A26" s="265" t="s">
        <v>91</v>
      </c>
      <c r="B26" s="643" t="s">
        <v>576</v>
      </c>
      <c r="C26" s="256">
        <v>31</v>
      </c>
      <c r="D26" s="252">
        <v>0</v>
      </c>
      <c r="E26" s="246">
        <v>233</v>
      </c>
    </row>
    <row r="27" spans="1:5" ht="18" customHeight="1" thickBot="1">
      <c r="A27" s="266" t="s">
        <v>209</v>
      </c>
      <c r="B27" s="644" t="s">
        <v>577</v>
      </c>
      <c r="C27" s="637">
        <v>0</v>
      </c>
      <c r="D27" s="287">
        <v>0</v>
      </c>
      <c r="E27" s="281">
        <v>0</v>
      </c>
    </row>
    <row r="28" spans="1:5" ht="18" customHeight="1" thickBot="1" thickTop="1">
      <c r="A28" s="666" t="s">
        <v>104</v>
      </c>
      <c r="B28" s="66" t="s">
        <v>578</v>
      </c>
      <c r="C28" s="667">
        <v>3907</v>
      </c>
      <c r="D28" s="668">
        <v>0</v>
      </c>
      <c r="E28" s="669">
        <v>1315</v>
      </c>
    </row>
    <row r="29" spans="1:5" ht="15" customHeight="1" thickBot="1" thickTop="1">
      <c r="A29" s="284"/>
      <c r="B29" s="285"/>
      <c r="C29" s="664"/>
      <c r="D29" s="664"/>
      <c r="E29" s="665"/>
    </row>
    <row r="30" spans="1:5" ht="46.5" thickTop="1">
      <c r="A30" s="635" t="s">
        <v>230</v>
      </c>
      <c r="B30" s="639" t="s">
        <v>38</v>
      </c>
      <c r="C30" s="267" t="s">
        <v>228</v>
      </c>
      <c r="D30" s="259" t="s">
        <v>37</v>
      </c>
      <c r="E30" s="260" t="s">
        <v>939</v>
      </c>
    </row>
    <row r="31" spans="1:5" ht="18" customHeight="1" thickBot="1">
      <c r="A31" s="636" t="s">
        <v>910</v>
      </c>
      <c r="B31" s="640" t="s">
        <v>911</v>
      </c>
      <c r="C31" s="268" t="s">
        <v>912</v>
      </c>
      <c r="D31" s="261" t="s">
        <v>913</v>
      </c>
      <c r="E31" s="262" t="s">
        <v>914</v>
      </c>
    </row>
    <row r="32" spans="1:5" ht="15" customHeight="1" thickTop="1">
      <c r="A32" s="265" t="s">
        <v>105</v>
      </c>
      <c r="B32" s="642" t="s">
        <v>583</v>
      </c>
      <c r="C32" s="255">
        <v>0</v>
      </c>
      <c r="D32" s="251">
        <v>0</v>
      </c>
      <c r="E32" s="243">
        <v>0</v>
      </c>
    </row>
    <row r="33" spans="1:5" ht="15" customHeight="1">
      <c r="A33" s="265" t="s">
        <v>106</v>
      </c>
      <c r="B33" s="642" t="s">
        <v>584</v>
      </c>
      <c r="C33" s="255">
        <v>0</v>
      </c>
      <c r="D33" s="251">
        <v>0</v>
      </c>
      <c r="E33" s="243">
        <v>0</v>
      </c>
    </row>
    <row r="34" spans="1:5" ht="15" customHeight="1">
      <c r="A34" s="265" t="s">
        <v>107</v>
      </c>
      <c r="B34" s="642" t="s">
        <v>585</v>
      </c>
      <c r="C34" s="255">
        <v>3841</v>
      </c>
      <c r="D34" s="251">
        <v>0</v>
      </c>
      <c r="E34" s="243">
        <v>3841</v>
      </c>
    </row>
    <row r="35" spans="1:5" ht="15" customHeight="1">
      <c r="A35" s="265" t="s">
        <v>210</v>
      </c>
      <c r="B35" s="642" t="s">
        <v>586</v>
      </c>
      <c r="C35" s="255">
        <v>-342</v>
      </c>
      <c r="D35" s="251">
        <v>0</v>
      </c>
      <c r="E35" s="243">
        <v>-342</v>
      </c>
    </row>
    <row r="36" spans="1:5" ht="15" customHeight="1">
      <c r="A36" s="265" t="s">
        <v>211</v>
      </c>
      <c r="B36" s="642" t="s">
        <v>587</v>
      </c>
      <c r="C36" s="255">
        <v>0</v>
      </c>
      <c r="D36" s="251">
        <v>0</v>
      </c>
      <c r="E36" s="243">
        <v>0</v>
      </c>
    </row>
    <row r="37" spans="1:5" ht="15" customHeight="1">
      <c r="A37" s="265" t="s">
        <v>195</v>
      </c>
      <c r="B37" s="642" t="s">
        <v>588</v>
      </c>
      <c r="C37" s="255">
        <v>0</v>
      </c>
      <c r="D37" s="251">
        <v>0</v>
      </c>
      <c r="E37" s="243">
        <v>-3783</v>
      </c>
    </row>
    <row r="38" spans="1:5" ht="18" customHeight="1" thickBot="1">
      <c r="A38" s="269" t="s">
        <v>212</v>
      </c>
      <c r="B38" s="967" t="s">
        <v>589</v>
      </c>
      <c r="C38" s="270">
        <v>3499</v>
      </c>
      <c r="D38" s="271">
        <v>0</v>
      </c>
      <c r="E38" s="281">
        <v>-284</v>
      </c>
    </row>
    <row r="39" spans="1:5" ht="7.5" customHeight="1" thickTop="1">
      <c r="A39" s="276"/>
      <c r="B39" s="277"/>
      <c r="C39" s="278"/>
      <c r="D39" s="278"/>
      <c r="E39" s="203"/>
    </row>
    <row r="40" spans="1:5" ht="15" customHeight="1">
      <c r="A40" s="279"/>
      <c r="B40" s="202"/>
      <c r="C40" s="203"/>
      <c r="D40" s="203"/>
      <c r="E40" s="5" t="s">
        <v>662</v>
      </c>
    </row>
    <row r="41" spans="1:5" ht="15" customHeight="1">
      <c r="A41" s="279"/>
      <c r="B41" s="202"/>
      <c r="C41" s="203"/>
      <c r="D41" s="203"/>
      <c r="E41" s="280" t="str">
        <f>'1.d sz. melléklet'!F2</f>
        <v>a /2015. (V.  .) önkormányzati rendelethez</v>
      </c>
    </row>
    <row r="42" spans="1:5" ht="15" customHeight="1">
      <c r="A42" s="279"/>
      <c r="B42" s="202"/>
      <c r="C42" s="203"/>
      <c r="D42" s="203"/>
      <c r="E42" s="203"/>
    </row>
    <row r="43" spans="1:5" ht="15" customHeight="1" thickBot="1">
      <c r="A43" s="279"/>
      <c r="B43" s="202"/>
      <c r="C43" s="203"/>
      <c r="D43" s="203"/>
      <c r="E43" s="5" t="s">
        <v>227</v>
      </c>
    </row>
    <row r="44" spans="1:5" ht="46.5" thickTop="1">
      <c r="A44" s="635" t="s">
        <v>230</v>
      </c>
      <c r="B44" s="639" t="s">
        <v>38</v>
      </c>
      <c r="C44" s="267" t="s">
        <v>228</v>
      </c>
      <c r="D44" s="259" t="s">
        <v>37</v>
      </c>
      <c r="E44" s="260" t="s">
        <v>939</v>
      </c>
    </row>
    <row r="45" spans="1:5" ht="18" customHeight="1" thickBot="1">
      <c r="A45" s="636" t="s">
        <v>910</v>
      </c>
      <c r="B45" s="640" t="s">
        <v>911</v>
      </c>
      <c r="C45" s="268" t="s">
        <v>912</v>
      </c>
      <c r="D45" s="261" t="s">
        <v>913</v>
      </c>
      <c r="E45" s="262" t="s">
        <v>938</v>
      </c>
    </row>
    <row r="46" spans="1:5" ht="15" customHeight="1" thickTop="1">
      <c r="A46" s="272" t="s">
        <v>108</v>
      </c>
      <c r="B46" s="646" t="s">
        <v>590</v>
      </c>
      <c r="C46" s="273">
        <v>0</v>
      </c>
      <c r="D46" s="274">
        <v>0</v>
      </c>
      <c r="E46" s="275">
        <v>0</v>
      </c>
    </row>
    <row r="47" spans="1:5" ht="15" customHeight="1">
      <c r="A47" s="264" t="s">
        <v>196</v>
      </c>
      <c r="B47" s="642" t="s">
        <v>591</v>
      </c>
      <c r="C47" s="255">
        <v>0</v>
      </c>
      <c r="D47" s="251">
        <v>0</v>
      </c>
      <c r="E47" s="243">
        <v>0</v>
      </c>
    </row>
    <row r="48" spans="1:5" ht="15" customHeight="1">
      <c r="A48" s="265" t="s">
        <v>213</v>
      </c>
      <c r="B48" s="642" t="s">
        <v>592</v>
      </c>
      <c r="C48" s="255">
        <v>408</v>
      </c>
      <c r="D48" s="251">
        <v>0</v>
      </c>
      <c r="E48" s="243">
        <v>337</v>
      </c>
    </row>
    <row r="49" spans="1:5" ht="18" customHeight="1">
      <c r="A49" s="265" t="s">
        <v>197</v>
      </c>
      <c r="B49" s="643" t="s">
        <v>593</v>
      </c>
      <c r="C49" s="256">
        <v>408</v>
      </c>
      <c r="D49" s="252">
        <v>0</v>
      </c>
      <c r="E49" s="246">
        <v>337</v>
      </c>
    </row>
    <row r="50" spans="1:5" ht="22.5">
      <c r="A50" s="265" t="s">
        <v>109</v>
      </c>
      <c r="B50" s="643" t="s">
        <v>594</v>
      </c>
      <c r="C50" s="256">
        <v>0</v>
      </c>
      <c r="D50" s="252">
        <v>0</v>
      </c>
      <c r="E50" s="246">
        <v>0</v>
      </c>
    </row>
    <row r="51" spans="1:5" ht="22.5">
      <c r="A51" s="265" t="s">
        <v>111</v>
      </c>
      <c r="B51" s="643" t="s">
        <v>595</v>
      </c>
      <c r="C51" s="256">
        <v>0</v>
      </c>
      <c r="D51" s="252">
        <v>0</v>
      </c>
      <c r="E51" s="246">
        <v>0</v>
      </c>
    </row>
    <row r="52" spans="1:5" ht="18" customHeight="1" thickBot="1">
      <c r="A52" s="266" t="s">
        <v>214</v>
      </c>
      <c r="B52" s="644" t="s">
        <v>596</v>
      </c>
      <c r="C52" s="637">
        <v>0</v>
      </c>
      <c r="D52" s="287">
        <v>0</v>
      </c>
      <c r="E52" s="281">
        <v>1262</v>
      </c>
    </row>
    <row r="53" spans="1:5" ht="18" customHeight="1" thickBot="1" thickTop="1">
      <c r="A53" s="286" t="s">
        <v>112</v>
      </c>
      <c r="B53" s="647" t="s">
        <v>597</v>
      </c>
      <c r="C53" s="638">
        <v>3907</v>
      </c>
      <c r="D53" s="290">
        <v>0</v>
      </c>
      <c r="E53" s="291">
        <v>1315</v>
      </c>
    </row>
    <row r="54" spans="1:5" ht="13.5" thickTop="1">
      <c r="A54" s="8"/>
      <c r="B54" s="8"/>
      <c r="C54" s="8"/>
      <c r="D54" s="8"/>
      <c r="E54" s="8"/>
    </row>
    <row r="55" spans="1:5" ht="11.25" customHeight="1">
      <c r="A55" s="8"/>
      <c r="B55" s="8"/>
      <c r="C55" s="8"/>
      <c r="D55" s="8"/>
      <c r="E55" s="8"/>
    </row>
    <row r="56" spans="1:5" ht="12.75">
      <c r="A56" s="8"/>
      <c r="B56" s="8"/>
      <c r="C56" s="8"/>
      <c r="D56" s="8"/>
      <c r="E56" s="8"/>
    </row>
    <row r="57" spans="1:5" ht="12.75">
      <c r="A57" s="8"/>
      <c r="B57" s="8"/>
      <c r="C57" s="8"/>
      <c r="D57" s="8"/>
      <c r="E57" s="8"/>
    </row>
    <row r="58" spans="1:5" ht="12.75">
      <c r="A58" s="8"/>
      <c r="B58" s="8"/>
      <c r="C58" s="8"/>
      <c r="D58" s="8"/>
      <c r="E58" s="8"/>
    </row>
    <row r="59" spans="1:5" ht="12.75">
      <c r="A59" s="8"/>
      <c r="B59" s="8"/>
      <c r="C59" s="8"/>
      <c r="D59" s="8"/>
      <c r="E59" s="8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39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49.7109375" style="9" customWidth="1"/>
    <col min="3" max="4" width="11.7109375" style="9" customWidth="1"/>
    <col min="5" max="5" width="11.7109375" style="0" customWidth="1"/>
  </cols>
  <sheetData>
    <row r="1" spans="1:5" s="15" customFormat="1" ht="15" customHeight="1">
      <c r="A1" s="14"/>
      <c r="B1" s="4"/>
      <c r="C1" s="4"/>
      <c r="E1" s="5" t="s">
        <v>664</v>
      </c>
    </row>
    <row r="2" spans="1:5" s="15" customFormat="1" ht="15" customHeight="1">
      <c r="A2" s="14"/>
      <c r="B2" s="4"/>
      <c r="C2" s="4"/>
      <c r="E2" s="5" t="str">
        <f>'1.d sz. melléklet'!F2</f>
        <v>a /2015. (V.  .) önkormányzati rendelethez</v>
      </c>
    </row>
    <row r="3" spans="1:4" s="15" customFormat="1" ht="15" customHeight="1">
      <c r="A3" s="14"/>
      <c r="B3" s="8"/>
      <c r="C3" s="8"/>
      <c r="D3" s="8"/>
    </row>
    <row r="4" spans="1:5" s="15" customFormat="1" ht="15" customHeight="1">
      <c r="A4" s="978" t="s">
        <v>40</v>
      </c>
      <c r="B4" s="978"/>
      <c r="C4" s="978"/>
      <c r="D4" s="978"/>
      <c r="E4" s="978"/>
    </row>
    <row r="5" spans="1:5" s="15" customFormat="1" ht="15" customHeight="1" thickBot="1">
      <c r="A5" s="14"/>
      <c r="B5" s="10"/>
      <c r="C5" s="10"/>
      <c r="E5" s="5" t="s">
        <v>227</v>
      </c>
    </row>
    <row r="6" spans="1:5" s="15" customFormat="1" ht="46.5" thickTop="1">
      <c r="A6" s="31" t="s">
        <v>230</v>
      </c>
      <c r="B6" s="32" t="s">
        <v>201</v>
      </c>
      <c r="C6" s="267" t="s">
        <v>228</v>
      </c>
      <c r="D6" s="32" t="s">
        <v>37</v>
      </c>
      <c r="E6" s="33" t="s">
        <v>39</v>
      </c>
    </row>
    <row r="7" spans="1:5" s="15" customFormat="1" ht="15" customHeight="1" thickBot="1">
      <c r="A7" s="48" t="s">
        <v>910</v>
      </c>
      <c r="B7" s="49" t="s">
        <v>911</v>
      </c>
      <c r="C7" s="657" t="s">
        <v>912</v>
      </c>
      <c r="D7" s="49" t="s">
        <v>913</v>
      </c>
      <c r="E7" s="50" t="s">
        <v>938</v>
      </c>
    </row>
    <row r="8" spans="1:5" s="1" customFormat="1" ht="15" customHeight="1" thickTop="1">
      <c r="A8" s="238" t="s">
        <v>92</v>
      </c>
      <c r="B8" s="659" t="s">
        <v>599</v>
      </c>
      <c r="C8" s="254">
        <v>0</v>
      </c>
      <c r="D8" s="250">
        <v>0</v>
      </c>
      <c r="E8" s="240">
        <v>0</v>
      </c>
    </row>
    <row r="9" spans="1:5" s="1" customFormat="1" ht="22.5">
      <c r="A9" s="241" t="s">
        <v>93</v>
      </c>
      <c r="B9" s="660" t="s">
        <v>600</v>
      </c>
      <c r="C9" s="255">
        <v>0</v>
      </c>
      <c r="D9" s="251">
        <v>0</v>
      </c>
      <c r="E9" s="243">
        <v>953</v>
      </c>
    </row>
    <row r="10" spans="1:5" s="1" customFormat="1" ht="15" customHeight="1">
      <c r="A10" s="241" t="s">
        <v>94</v>
      </c>
      <c r="B10" s="660" t="s">
        <v>601</v>
      </c>
      <c r="C10" s="255">
        <v>0</v>
      </c>
      <c r="D10" s="251">
        <v>0</v>
      </c>
      <c r="E10" s="243">
        <v>1079</v>
      </c>
    </row>
    <row r="11" spans="1:5" s="1" customFormat="1" ht="15" customHeight="1">
      <c r="A11" s="244" t="s">
        <v>95</v>
      </c>
      <c r="B11" s="661" t="s">
        <v>602</v>
      </c>
      <c r="C11" s="256">
        <v>0</v>
      </c>
      <c r="D11" s="252">
        <v>0</v>
      </c>
      <c r="E11" s="246">
        <f>SUM(E8:E10)</f>
        <v>2032</v>
      </c>
    </row>
    <row r="12" spans="1:5" s="1" customFormat="1" ht="15" customHeight="1">
      <c r="A12" s="241" t="s">
        <v>96</v>
      </c>
      <c r="B12" s="660" t="s">
        <v>641</v>
      </c>
      <c r="C12" s="255">
        <v>0</v>
      </c>
      <c r="D12" s="251">
        <v>0</v>
      </c>
      <c r="E12" s="243">
        <v>0</v>
      </c>
    </row>
    <row r="13" spans="1:5" s="1" customFormat="1" ht="15" customHeight="1">
      <c r="A13" s="241" t="s">
        <v>97</v>
      </c>
      <c r="B13" s="660" t="s">
        <v>642</v>
      </c>
      <c r="C13" s="255">
        <v>0</v>
      </c>
      <c r="D13" s="251">
        <v>0</v>
      </c>
      <c r="E13" s="243">
        <v>0</v>
      </c>
    </row>
    <row r="14" spans="1:5" s="1" customFormat="1" ht="15" customHeight="1">
      <c r="A14" s="244" t="s">
        <v>98</v>
      </c>
      <c r="B14" s="661" t="s">
        <v>603</v>
      </c>
      <c r="C14" s="256">
        <v>0</v>
      </c>
      <c r="D14" s="252">
        <v>0</v>
      </c>
      <c r="E14" s="246">
        <v>0</v>
      </c>
    </row>
    <row r="15" spans="1:5" s="1" customFormat="1" ht="22.5">
      <c r="A15" s="241" t="s">
        <v>99</v>
      </c>
      <c r="B15" s="660" t="s">
        <v>604</v>
      </c>
      <c r="C15" s="255">
        <v>0</v>
      </c>
      <c r="D15" s="251">
        <v>0</v>
      </c>
      <c r="E15" s="243">
        <v>15196</v>
      </c>
    </row>
    <row r="16" spans="1:5" s="1" customFormat="1" ht="15" customHeight="1">
      <c r="A16" s="241" t="s">
        <v>100</v>
      </c>
      <c r="B16" s="660" t="s">
        <v>605</v>
      </c>
      <c r="C16" s="255">
        <v>0</v>
      </c>
      <c r="D16" s="251">
        <v>0</v>
      </c>
      <c r="E16" s="243">
        <v>0</v>
      </c>
    </row>
    <row r="17" spans="1:5" s="1" customFormat="1" ht="15" customHeight="1">
      <c r="A17" s="241" t="s">
        <v>101</v>
      </c>
      <c r="B17" s="660" t="s">
        <v>606</v>
      </c>
      <c r="C17" s="255">
        <v>0</v>
      </c>
      <c r="D17" s="251">
        <v>0</v>
      </c>
      <c r="E17" s="243">
        <v>0</v>
      </c>
    </row>
    <row r="18" spans="1:5" s="1" customFormat="1" ht="15" customHeight="1">
      <c r="A18" s="244" t="s">
        <v>203</v>
      </c>
      <c r="B18" s="661" t="s">
        <v>607</v>
      </c>
      <c r="C18" s="256">
        <v>0</v>
      </c>
      <c r="D18" s="252">
        <v>0</v>
      </c>
      <c r="E18" s="246">
        <f>SUM(E15:E17)</f>
        <v>15196</v>
      </c>
    </row>
    <row r="19" spans="1:5" s="1" customFormat="1" ht="15" customHeight="1">
      <c r="A19" s="241" t="s">
        <v>102</v>
      </c>
      <c r="B19" s="660" t="s">
        <v>608</v>
      </c>
      <c r="C19" s="255">
        <v>0</v>
      </c>
      <c r="D19" s="251">
        <v>0</v>
      </c>
      <c r="E19" s="243">
        <v>573</v>
      </c>
    </row>
    <row r="20" spans="1:5" s="1" customFormat="1" ht="15" customHeight="1">
      <c r="A20" s="241" t="s">
        <v>204</v>
      </c>
      <c r="B20" s="660" t="s">
        <v>609</v>
      </c>
      <c r="C20" s="255">
        <v>0</v>
      </c>
      <c r="D20" s="251">
        <v>0</v>
      </c>
      <c r="E20" s="243">
        <v>5172</v>
      </c>
    </row>
    <row r="21" spans="1:5" s="1" customFormat="1" ht="15" customHeight="1">
      <c r="A21" s="241" t="s">
        <v>205</v>
      </c>
      <c r="B21" s="660" t="s">
        <v>610</v>
      </c>
      <c r="C21" s="255">
        <v>0</v>
      </c>
      <c r="D21" s="251">
        <v>0</v>
      </c>
      <c r="E21" s="243">
        <v>0</v>
      </c>
    </row>
    <row r="22" spans="1:5" s="1" customFormat="1" ht="15" customHeight="1">
      <c r="A22" s="241" t="s">
        <v>206</v>
      </c>
      <c r="B22" s="660" t="s">
        <v>611</v>
      </c>
      <c r="C22" s="255">
        <v>0</v>
      </c>
      <c r="D22" s="251">
        <v>0</v>
      </c>
      <c r="E22" s="243">
        <v>0</v>
      </c>
    </row>
    <row r="23" spans="1:5" s="1" customFormat="1" ht="15" customHeight="1">
      <c r="A23" s="244" t="s">
        <v>103</v>
      </c>
      <c r="B23" s="661" t="s">
        <v>612</v>
      </c>
      <c r="C23" s="256">
        <v>0</v>
      </c>
      <c r="D23" s="252">
        <v>0</v>
      </c>
      <c r="E23" s="246">
        <f>SUM(E19:E22)</f>
        <v>5745</v>
      </c>
    </row>
    <row r="24" spans="1:5" ht="15" customHeight="1">
      <c r="A24" s="241" t="s">
        <v>207</v>
      </c>
      <c r="B24" s="660" t="s">
        <v>613</v>
      </c>
      <c r="C24" s="255">
        <v>0</v>
      </c>
      <c r="D24" s="251">
        <v>0</v>
      </c>
      <c r="E24" s="243">
        <v>9554</v>
      </c>
    </row>
    <row r="25" spans="1:5" ht="15" customHeight="1">
      <c r="A25" s="241" t="s">
        <v>208</v>
      </c>
      <c r="B25" s="660" t="s">
        <v>614</v>
      </c>
      <c r="C25" s="255">
        <v>0</v>
      </c>
      <c r="D25" s="251">
        <v>0</v>
      </c>
      <c r="E25" s="243">
        <v>1634</v>
      </c>
    </row>
    <row r="26" spans="1:5" ht="15" customHeight="1">
      <c r="A26" s="241" t="s">
        <v>91</v>
      </c>
      <c r="B26" s="660" t="s">
        <v>615</v>
      </c>
      <c r="C26" s="255">
        <v>0</v>
      </c>
      <c r="D26" s="251">
        <v>0</v>
      </c>
      <c r="E26" s="243">
        <v>3025</v>
      </c>
    </row>
    <row r="27" spans="1:5" ht="15" customHeight="1">
      <c r="A27" s="244" t="s">
        <v>209</v>
      </c>
      <c r="B27" s="661" t="s">
        <v>616</v>
      </c>
      <c r="C27" s="256">
        <v>0</v>
      </c>
      <c r="D27" s="252">
        <v>0</v>
      </c>
      <c r="E27" s="246">
        <f>SUM(E24:E26)</f>
        <v>14213</v>
      </c>
    </row>
    <row r="28" spans="1:5" ht="15" customHeight="1">
      <c r="A28" s="244" t="s">
        <v>104</v>
      </c>
      <c r="B28" s="661" t="s">
        <v>617</v>
      </c>
      <c r="C28" s="256">
        <v>0</v>
      </c>
      <c r="D28" s="252">
        <v>0</v>
      </c>
      <c r="E28" s="246">
        <v>0</v>
      </c>
    </row>
    <row r="29" spans="1:5" ht="15" customHeight="1">
      <c r="A29" s="244" t="s">
        <v>105</v>
      </c>
      <c r="B29" s="661" t="s">
        <v>618</v>
      </c>
      <c r="C29" s="256">
        <v>0</v>
      </c>
      <c r="D29" s="252">
        <v>0</v>
      </c>
      <c r="E29" s="246">
        <v>1055</v>
      </c>
    </row>
    <row r="30" spans="1:5" ht="18" customHeight="1">
      <c r="A30" s="244" t="s">
        <v>106</v>
      </c>
      <c r="B30" s="661" t="s">
        <v>41</v>
      </c>
      <c r="C30" s="256">
        <v>0</v>
      </c>
      <c r="D30" s="252">
        <v>0</v>
      </c>
      <c r="E30" s="246">
        <f>E11+E14+E18-E23-E27-E28-E29</f>
        <v>-3785</v>
      </c>
    </row>
    <row r="31" spans="1:5" ht="15" customHeight="1">
      <c r="A31" s="241" t="s">
        <v>107</v>
      </c>
      <c r="B31" s="660" t="s">
        <v>619</v>
      </c>
      <c r="C31" s="255">
        <v>0</v>
      </c>
      <c r="D31" s="251">
        <v>0</v>
      </c>
      <c r="E31" s="243">
        <v>0</v>
      </c>
    </row>
    <row r="32" spans="1:5" ht="22.5">
      <c r="A32" s="241" t="s">
        <v>210</v>
      </c>
      <c r="B32" s="660" t="s">
        <v>620</v>
      </c>
      <c r="C32" s="255">
        <v>0</v>
      </c>
      <c r="D32" s="251">
        <v>0</v>
      </c>
      <c r="E32" s="243">
        <v>0</v>
      </c>
    </row>
    <row r="33" spans="1:5" ht="15" customHeight="1">
      <c r="A33" s="241" t="s">
        <v>211</v>
      </c>
      <c r="B33" s="660" t="s">
        <v>621</v>
      </c>
      <c r="C33" s="255">
        <v>0</v>
      </c>
      <c r="D33" s="251">
        <v>0</v>
      </c>
      <c r="E33" s="243">
        <v>2</v>
      </c>
    </row>
    <row r="34" spans="1:5" ht="15" customHeight="1">
      <c r="A34" s="241" t="s">
        <v>195</v>
      </c>
      <c r="B34" s="660" t="s">
        <v>623</v>
      </c>
      <c r="C34" s="255">
        <v>0</v>
      </c>
      <c r="D34" s="251">
        <v>0</v>
      </c>
      <c r="E34" s="243">
        <v>0</v>
      </c>
    </row>
    <row r="35" spans="1:5" ht="22.5">
      <c r="A35" s="946" t="s">
        <v>212</v>
      </c>
      <c r="B35" s="947" t="s">
        <v>622</v>
      </c>
      <c r="C35" s="270">
        <v>0</v>
      </c>
      <c r="D35" s="271">
        <v>0</v>
      </c>
      <c r="E35" s="956">
        <f>SUM(E31:E34)</f>
        <v>2</v>
      </c>
    </row>
    <row r="36" spans="1:5" ht="15" customHeight="1">
      <c r="A36" s="241" t="s">
        <v>108</v>
      </c>
      <c r="B36" s="660" t="s">
        <v>624</v>
      </c>
      <c r="C36" s="255">
        <v>0</v>
      </c>
      <c r="D36" s="251">
        <v>0</v>
      </c>
      <c r="E36" s="243">
        <v>0</v>
      </c>
    </row>
    <row r="37" spans="1:5" ht="15" customHeight="1">
      <c r="A37" s="241" t="s">
        <v>196</v>
      </c>
      <c r="B37" s="660" t="s">
        <v>625</v>
      </c>
      <c r="C37" s="255">
        <v>0</v>
      </c>
      <c r="D37" s="251">
        <v>0</v>
      </c>
      <c r="E37" s="243">
        <v>0</v>
      </c>
    </row>
    <row r="38" spans="1:5" ht="15" customHeight="1">
      <c r="A38" s="241" t="s">
        <v>213</v>
      </c>
      <c r="B38" s="660" t="s">
        <v>626</v>
      </c>
      <c r="C38" s="255">
        <v>0</v>
      </c>
      <c r="D38" s="251">
        <v>0</v>
      </c>
      <c r="E38" s="243">
        <v>0</v>
      </c>
    </row>
    <row r="39" spans="1:5" ht="15" customHeight="1">
      <c r="A39" s="241" t="s">
        <v>197</v>
      </c>
      <c r="B39" s="660" t="s">
        <v>627</v>
      </c>
      <c r="C39" s="255">
        <v>0</v>
      </c>
      <c r="D39" s="251">
        <v>0</v>
      </c>
      <c r="E39" s="243">
        <v>0</v>
      </c>
    </row>
    <row r="40" spans="1:5" ht="15" customHeight="1">
      <c r="A40" s="244" t="s">
        <v>109</v>
      </c>
      <c r="B40" s="661" t="s">
        <v>628</v>
      </c>
      <c r="C40" s="256">
        <v>0</v>
      </c>
      <c r="D40" s="252">
        <v>0</v>
      </c>
      <c r="E40" s="246">
        <v>0</v>
      </c>
    </row>
    <row r="41" spans="1:5" ht="18" customHeight="1" thickBot="1">
      <c r="A41" s="247" t="s">
        <v>111</v>
      </c>
      <c r="B41" s="662" t="s">
        <v>629</v>
      </c>
      <c r="C41" s="257">
        <v>0</v>
      </c>
      <c r="D41" s="253">
        <v>0</v>
      </c>
      <c r="E41" s="249">
        <f>E35+E40</f>
        <v>2</v>
      </c>
    </row>
    <row r="42" spans="1:5" ht="7.5" customHeight="1" thickTop="1">
      <c r="A42" s="237"/>
      <c r="B42" s="233"/>
      <c r="C42" s="234"/>
      <c r="D42" s="234"/>
      <c r="E42" s="234"/>
    </row>
    <row r="43" spans="1:5" ht="15" customHeight="1">
      <c r="A43" s="237"/>
      <c r="B43" s="233"/>
      <c r="C43" s="234"/>
      <c r="D43" s="234"/>
      <c r="E43" s="5" t="s">
        <v>665</v>
      </c>
    </row>
    <row r="44" spans="1:5" ht="15" customHeight="1">
      <c r="A44" s="237"/>
      <c r="B44" s="233"/>
      <c r="C44" s="234"/>
      <c r="D44" s="234"/>
      <c r="E44" s="280" t="str">
        <f>'1.d sz. melléklet'!F2</f>
        <v>a /2015. (V.  .) önkormányzati rendelethez</v>
      </c>
    </row>
    <row r="45" spans="1:5" ht="15" customHeight="1">
      <c r="A45" s="237"/>
      <c r="C45" s="234"/>
      <c r="D45" s="234"/>
      <c r="E45" s="234"/>
    </row>
    <row r="46" spans="1:5" ht="15" customHeight="1" thickBot="1">
      <c r="A46" s="237"/>
      <c r="B46" s="233"/>
      <c r="C46" s="234"/>
      <c r="D46" s="234"/>
      <c r="E46" s="5" t="s">
        <v>227</v>
      </c>
    </row>
    <row r="47" spans="1:5" ht="46.5" thickTop="1">
      <c r="A47" s="31" t="s">
        <v>230</v>
      </c>
      <c r="B47" s="32" t="s">
        <v>201</v>
      </c>
      <c r="C47" s="267" t="s">
        <v>228</v>
      </c>
      <c r="D47" s="32" t="s">
        <v>37</v>
      </c>
      <c r="E47" s="33" t="s">
        <v>39</v>
      </c>
    </row>
    <row r="48" spans="1:5" ht="13.5" thickBot="1">
      <c r="A48" s="48" t="s">
        <v>910</v>
      </c>
      <c r="B48" s="49" t="s">
        <v>937</v>
      </c>
      <c r="C48" s="657" t="s">
        <v>912</v>
      </c>
      <c r="D48" s="49" t="s">
        <v>913</v>
      </c>
      <c r="E48" s="50" t="s">
        <v>938</v>
      </c>
    </row>
    <row r="49" spans="1:5" ht="18" customHeight="1" thickTop="1">
      <c r="A49" s="244" t="s">
        <v>214</v>
      </c>
      <c r="B49" s="661" t="s">
        <v>630</v>
      </c>
      <c r="C49" s="256">
        <v>0</v>
      </c>
      <c r="D49" s="252">
        <v>0</v>
      </c>
      <c r="E49" s="246">
        <f>E30+E41</f>
        <v>-3783</v>
      </c>
    </row>
    <row r="50" spans="1:5" ht="15" customHeight="1">
      <c r="A50" s="241" t="s">
        <v>112</v>
      </c>
      <c r="B50" s="660" t="s">
        <v>631</v>
      </c>
      <c r="C50" s="255">
        <v>0</v>
      </c>
      <c r="D50" s="251">
        <v>0</v>
      </c>
      <c r="E50" s="243">
        <v>0</v>
      </c>
    </row>
    <row r="51" spans="1:5" ht="15" customHeight="1">
      <c r="A51" s="241" t="s">
        <v>215</v>
      </c>
      <c r="B51" s="660" t="s">
        <v>632</v>
      </c>
      <c r="C51" s="255">
        <v>0</v>
      </c>
      <c r="D51" s="251">
        <v>0</v>
      </c>
      <c r="E51" s="243">
        <v>0</v>
      </c>
    </row>
    <row r="52" spans="1:5" ht="15" customHeight="1">
      <c r="A52" s="244" t="s">
        <v>113</v>
      </c>
      <c r="B52" s="661" t="s">
        <v>633</v>
      </c>
      <c r="C52" s="256">
        <v>0</v>
      </c>
      <c r="D52" s="252">
        <v>0</v>
      </c>
      <c r="E52" s="246">
        <v>0</v>
      </c>
    </row>
    <row r="53" spans="1:5" ht="15" customHeight="1">
      <c r="A53" s="244" t="s">
        <v>198</v>
      </c>
      <c r="B53" s="661" t="s">
        <v>634</v>
      </c>
      <c r="C53" s="256">
        <v>0</v>
      </c>
      <c r="D53" s="252">
        <v>0</v>
      </c>
      <c r="E53" s="246">
        <v>0</v>
      </c>
    </row>
    <row r="54" spans="1:5" ht="18" customHeight="1">
      <c r="A54" s="244" t="s">
        <v>216</v>
      </c>
      <c r="B54" s="661" t="s">
        <v>635</v>
      </c>
      <c r="C54" s="256">
        <v>0</v>
      </c>
      <c r="D54" s="252">
        <v>0</v>
      </c>
      <c r="E54" s="246">
        <v>0</v>
      </c>
    </row>
    <row r="55" spans="1:5" ht="18" customHeight="1" thickBot="1">
      <c r="A55" s="247" t="s">
        <v>217</v>
      </c>
      <c r="B55" s="662" t="s">
        <v>636</v>
      </c>
      <c r="C55" s="257">
        <v>0</v>
      </c>
      <c r="D55" s="253">
        <v>0</v>
      </c>
      <c r="E55" s="249">
        <f>E49+E54</f>
        <v>-3783</v>
      </c>
    </row>
    <row r="56" ht="13.5" thickTop="1"/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42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D11" sqref="D11"/>
    </sheetView>
  </sheetViews>
  <sheetFormatPr defaultColWidth="9.140625" defaultRowHeight="12.75"/>
  <cols>
    <col min="1" max="1" width="5.7109375" style="9" customWidth="1"/>
    <col min="2" max="2" width="53.00390625" style="9" customWidth="1"/>
    <col min="3" max="3" width="15.7109375" style="9" customWidth="1"/>
    <col min="4" max="4" width="12.8515625" style="9" customWidth="1"/>
  </cols>
  <sheetData>
    <row r="1" spans="1:4" s="15" customFormat="1" ht="15" customHeight="1">
      <c r="A1" s="14"/>
      <c r="B1" s="4"/>
      <c r="C1" s="4"/>
      <c r="D1" s="5" t="s">
        <v>666</v>
      </c>
    </row>
    <row r="2" spans="1:4" s="15" customFormat="1" ht="15" customHeight="1">
      <c r="A2" s="14"/>
      <c r="B2" s="4"/>
      <c r="C2" s="4"/>
      <c r="D2" s="5" t="str">
        <f>'1.d sz. melléklet'!F2</f>
        <v>a /2015. (V.  .) önkormányzati rendelethez</v>
      </c>
    </row>
    <row r="3" spans="1:4" s="15" customFormat="1" ht="15" customHeight="1">
      <c r="A3" s="14"/>
      <c r="B3" s="8"/>
      <c r="C3" s="8"/>
      <c r="D3" s="8"/>
    </row>
    <row r="4" spans="1:4" s="15" customFormat="1" ht="15" customHeight="1">
      <c r="A4" s="978" t="s">
        <v>598</v>
      </c>
      <c r="B4" s="978"/>
      <c r="C4" s="978"/>
      <c r="D4" s="978"/>
    </row>
    <row r="5" spans="1:4" s="15" customFormat="1" ht="15" customHeight="1">
      <c r="A5" s="16"/>
      <c r="B5" s="16"/>
      <c r="C5" s="16"/>
      <c r="D5" s="16"/>
    </row>
    <row r="6" spans="1:3" s="15" customFormat="1" ht="15" customHeight="1" thickBot="1">
      <c r="A6" s="14"/>
      <c r="B6" s="10"/>
      <c r="C6" s="5" t="s">
        <v>227</v>
      </c>
    </row>
    <row r="7" spans="1:4" s="15" customFormat="1" ht="34.5" thickTop="1">
      <c r="A7" s="31" t="s">
        <v>230</v>
      </c>
      <c r="B7" s="32" t="s">
        <v>201</v>
      </c>
      <c r="C7" s="33" t="s">
        <v>998</v>
      </c>
      <c r="D7" s="200"/>
    </row>
    <row r="8" spans="1:4" s="15" customFormat="1" ht="15" customHeight="1" thickBot="1">
      <c r="A8" s="48" t="s">
        <v>910</v>
      </c>
      <c r="B8" s="49" t="s">
        <v>937</v>
      </c>
      <c r="C8" s="50" t="s">
        <v>912</v>
      </c>
      <c r="D8" s="200"/>
    </row>
    <row r="9" spans="1:4" s="1" customFormat="1" ht="15" customHeight="1" thickTop="1">
      <c r="A9" s="238" t="s">
        <v>92</v>
      </c>
      <c r="B9" s="239" t="s">
        <v>18</v>
      </c>
      <c r="C9" s="240">
        <v>1937</v>
      </c>
      <c r="D9" s="198"/>
    </row>
    <row r="10" spans="1:4" s="1" customFormat="1" ht="15" customHeight="1">
      <c r="A10" s="241" t="s">
        <v>93</v>
      </c>
      <c r="B10" s="242" t="s">
        <v>19</v>
      </c>
      <c r="C10" s="243">
        <v>19752</v>
      </c>
      <c r="D10" s="198"/>
    </row>
    <row r="11" spans="1:4" s="1" customFormat="1" ht="15" customHeight="1">
      <c r="A11" s="244" t="s">
        <v>94</v>
      </c>
      <c r="B11" s="245" t="s">
        <v>20</v>
      </c>
      <c r="C11" s="246">
        <f>C9-C10</f>
        <v>-17815</v>
      </c>
      <c r="D11" s="198"/>
    </row>
    <row r="12" spans="1:4" s="1" customFormat="1" ht="15" customHeight="1">
      <c r="A12" s="241" t="s">
        <v>95</v>
      </c>
      <c r="B12" s="242" t="s">
        <v>21</v>
      </c>
      <c r="C12" s="243">
        <v>17815</v>
      </c>
      <c r="D12" s="198"/>
    </row>
    <row r="13" spans="1:4" s="1" customFormat="1" ht="15" customHeight="1">
      <c r="A13" s="241" t="s">
        <v>96</v>
      </c>
      <c r="B13" s="242" t="s">
        <v>22</v>
      </c>
      <c r="C13" s="243">
        <v>0</v>
      </c>
      <c r="D13" s="198"/>
    </row>
    <row r="14" spans="1:4" s="1" customFormat="1" ht="15" customHeight="1">
      <c r="A14" s="244" t="s">
        <v>97</v>
      </c>
      <c r="B14" s="245" t="s">
        <v>23</v>
      </c>
      <c r="C14" s="246">
        <f>C12-C13</f>
        <v>17815</v>
      </c>
      <c r="D14" s="198"/>
    </row>
    <row r="15" spans="1:4" s="1" customFormat="1" ht="15" customHeight="1">
      <c r="A15" s="244" t="s">
        <v>98</v>
      </c>
      <c r="B15" s="245" t="s">
        <v>24</v>
      </c>
      <c r="C15" s="246">
        <v>0</v>
      </c>
      <c r="D15" s="198"/>
    </row>
    <row r="16" spans="1:4" s="1" customFormat="1" ht="15" customHeight="1">
      <c r="A16" s="241" t="s">
        <v>99</v>
      </c>
      <c r="B16" s="242" t="s">
        <v>25</v>
      </c>
      <c r="C16" s="243">
        <v>0</v>
      </c>
      <c r="D16" s="198"/>
    </row>
    <row r="17" spans="1:4" s="1" customFormat="1" ht="15" customHeight="1">
      <c r="A17" s="241" t="s">
        <v>100</v>
      </c>
      <c r="B17" s="242" t="s">
        <v>26</v>
      </c>
      <c r="C17" s="243">
        <v>0</v>
      </c>
      <c r="D17" s="198"/>
    </row>
    <row r="18" spans="1:4" s="1" customFormat="1" ht="15" customHeight="1">
      <c r="A18" s="244" t="s">
        <v>101</v>
      </c>
      <c r="B18" s="245" t="s">
        <v>27</v>
      </c>
      <c r="C18" s="246">
        <v>0</v>
      </c>
      <c r="D18" s="198"/>
    </row>
    <row r="19" spans="1:4" s="1" customFormat="1" ht="15" customHeight="1">
      <c r="A19" s="241" t="s">
        <v>203</v>
      </c>
      <c r="B19" s="242" t="s">
        <v>28</v>
      </c>
      <c r="C19" s="243">
        <v>0</v>
      </c>
      <c r="D19" s="198"/>
    </row>
    <row r="20" spans="1:4" s="1" customFormat="1" ht="15" customHeight="1">
      <c r="A20" s="241" t="s">
        <v>102</v>
      </c>
      <c r="B20" s="242" t="s">
        <v>29</v>
      </c>
      <c r="C20" s="243">
        <v>0</v>
      </c>
      <c r="D20" s="198"/>
    </row>
    <row r="21" spans="1:4" s="1" customFormat="1" ht="15" customHeight="1">
      <c r="A21" s="244" t="s">
        <v>204</v>
      </c>
      <c r="B21" s="245" t="s">
        <v>30</v>
      </c>
      <c r="C21" s="246">
        <v>0</v>
      </c>
      <c r="D21" s="198"/>
    </row>
    <row r="22" spans="1:4" s="1" customFormat="1" ht="15" customHeight="1">
      <c r="A22" s="244" t="s">
        <v>205</v>
      </c>
      <c r="B22" s="245" t="s">
        <v>31</v>
      </c>
      <c r="C22" s="246">
        <v>0</v>
      </c>
      <c r="D22" s="198"/>
    </row>
    <row r="23" spans="1:4" s="1" customFormat="1" ht="15" customHeight="1">
      <c r="A23" s="244" t="s">
        <v>206</v>
      </c>
      <c r="B23" s="245" t="s">
        <v>32</v>
      </c>
      <c r="C23" s="246">
        <v>0</v>
      </c>
      <c r="D23" s="198"/>
    </row>
    <row r="24" spans="1:4" s="1" customFormat="1" ht="15" customHeight="1">
      <c r="A24" s="244" t="s">
        <v>103</v>
      </c>
      <c r="B24" s="245" t="s">
        <v>33</v>
      </c>
      <c r="C24" s="246">
        <v>0</v>
      </c>
      <c r="D24" s="8"/>
    </row>
    <row r="25" spans="1:3" ht="15" customHeight="1">
      <c r="A25" s="244" t="s">
        <v>207</v>
      </c>
      <c r="B25" s="245" t="s">
        <v>34</v>
      </c>
      <c r="C25" s="246">
        <v>0</v>
      </c>
    </row>
    <row r="26" spans="1:3" ht="15" customHeight="1">
      <c r="A26" s="244" t="s">
        <v>208</v>
      </c>
      <c r="B26" s="245" t="s">
        <v>36</v>
      </c>
      <c r="C26" s="246">
        <v>0</v>
      </c>
    </row>
    <row r="27" spans="1:3" ht="15" customHeight="1" thickBot="1">
      <c r="A27" s="247" t="s">
        <v>91</v>
      </c>
      <c r="B27" s="248" t="s">
        <v>35</v>
      </c>
      <c r="C27" s="249">
        <v>0</v>
      </c>
    </row>
    <row r="28" ht="13.5" thickTop="1"/>
  </sheetData>
  <sheetProtection/>
  <mergeCells count="1">
    <mergeCell ref="A4:D4"/>
  </mergeCells>
  <printOptions/>
  <pageMargins left="0.75" right="0.75" top="1" bottom="1" header="0.5" footer="0.5"/>
  <pageSetup horizontalDpi="300" verticalDpi="3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.7109375" style="9" customWidth="1"/>
    <col min="2" max="2" width="42.7109375" style="9" customWidth="1"/>
    <col min="3" max="5" width="10.7109375" style="9" customWidth="1"/>
    <col min="6" max="6" width="9.7109375" style="9" customWidth="1"/>
  </cols>
  <sheetData>
    <row r="1" spans="1:6" s="1" customFormat="1" ht="15" customHeight="1">
      <c r="A1" s="14"/>
      <c r="B1" s="14"/>
      <c r="C1" s="4"/>
      <c r="D1" s="4"/>
      <c r="E1" s="4"/>
      <c r="F1" s="5" t="s">
        <v>667</v>
      </c>
    </row>
    <row r="2" spans="1:6" s="1" customFormat="1" ht="15" customHeight="1">
      <c r="A2" s="14"/>
      <c r="B2" s="14"/>
      <c r="C2" s="4"/>
      <c r="D2" s="4"/>
      <c r="E2" s="4"/>
      <c r="F2" s="5" t="str">
        <f>'1.d sz. melléklet'!F2</f>
        <v>a /2015. (V.  .) önkormányzati rendelethez</v>
      </c>
    </row>
    <row r="3" spans="1:6" s="1" customFormat="1" ht="15" customHeight="1">
      <c r="A3" s="14"/>
      <c r="B3" s="14"/>
      <c r="C3" s="8"/>
      <c r="D3" s="8"/>
      <c r="E3" s="8"/>
      <c r="F3" s="8"/>
    </row>
    <row r="4" spans="1:6" s="1" customFormat="1" ht="15" customHeight="1">
      <c r="A4" s="978" t="s">
        <v>8</v>
      </c>
      <c r="B4" s="978"/>
      <c r="C4" s="978"/>
      <c r="D4" s="978"/>
      <c r="E4" s="978"/>
      <c r="F4" s="978"/>
    </row>
    <row r="5" spans="1:6" s="1" customFormat="1" ht="15" customHeight="1" thickBot="1">
      <c r="A5" s="14"/>
      <c r="B5" s="14"/>
      <c r="C5" s="10"/>
      <c r="D5" s="10"/>
      <c r="E5" s="10"/>
      <c r="F5" s="5" t="s">
        <v>227</v>
      </c>
    </row>
    <row r="6" spans="1:6" s="15" customFormat="1" ht="23.25" thickTop="1">
      <c r="A6" s="31" t="s">
        <v>230</v>
      </c>
      <c r="B6" s="32" t="s">
        <v>201</v>
      </c>
      <c r="C6" s="32" t="s">
        <v>224</v>
      </c>
      <c r="D6" s="32" t="s">
        <v>225</v>
      </c>
      <c r="E6" s="32" t="s">
        <v>226</v>
      </c>
      <c r="F6" s="33" t="s">
        <v>229</v>
      </c>
    </row>
    <row r="7" spans="1:6" s="15" customFormat="1" ht="15" customHeight="1" thickBot="1">
      <c r="A7" s="48" t="s">
        <v>910</v>
      </c>
      <c r="B7" s="49" t="s">
        <v>937</v>
      </c>
      <c r="C7" s="49" t="s">
        <v>912</v>
      </c>
      <c r="D7" s="49" t="s">
        <v>913</v>
      </c>
      <c r="E7" s="49" t="s">
        <v>914</v>
      </c>
      <c r="F7" s="50" t="s">
        <v>915</v>
      </c>
    </row>
    <row r="8" spans="1:6" s="1" customFormat="1" ht="15" customHeight="1" thickTop="1">
      <c r="A8" s="45" t="s">
        <v>92</v>
      </c>
      <c r="B8" s="46" t="s">
        <v>9</v>
      </c>
      <c r="C8" s="47">
        <v>1000</v>
      </c>
      <c r="D8" s="47">
        <v>0</v>
      </c>
      <c r="E8" s="47">
        <v>0</v>
      </c>
      <c r="F8" s="55"/>
    </row>
    <row r="9" spans="1:6" s="1" customFormat="1" ht="15" customHeight="1">
      <c r="A9" s="22" t="s">
        <v>93</v>
      </c>
      <c r="B9" s="23" t="s">
        <v>10</v>
      </c>
      <c r="C9" s="24">
        <v>0</v>
      </c>
      <c r="D9" s="24">
        <v>1000</v>
      </c>
      <c r="E9" s="24">
        <v>1001</v>
      </c>
      <c r="F9" s="55">
        <f aca="true" t="shared" si="0" ref="F9:F17">E9/D9</f>
        <v>1.001</v>
      </c>
    </row>
    <row r="10" spans="1:6" s="1" customFormat="1" ht="15" customHeight="1">
      <c r="A10" s="45" t="s">
        <v>94</v>
      </c>
      <c r="B10" s="23" t="s">
        <v>11</v>
      </c>
      <c r="C10" s="24">
        <v>1383</v>
      </c>
      <c r="D10" s="24">
        <v>953</v>
      </c>
      <c r="E10" s="24">
        <v>934</v>
      </c>
      <c r="F10" s="56">
        <f t="shared" si="0"/>
        <v>0.9800629590766002</v>
      </c>
    </row>
    <row r="11" spans="1:6" s="1" customFormat="1" ht="15" customHeight="1">
      <c r="A11" s="22" t="s">
        <v>95</v>
      </c>
      <c r="B11" s="23" t="s">
        <v>12</v>
      </c>
      <c r="C11" s="24">
        <v>10</v>
      </c>
      <c r="D11" s="24">
        <v>2</v>
      </c>
      <c r="E11" s="24">
        <v>2</v>
      </c>
      <c r="F11" s="55">
        <f t="shared" si="0"/>
        <v>1</v>
      </c>
    </row>
    <row r="12" spans="1:6" s="1" customFormat="1" ht="18" customHeight="1">
      <c r="A12" s="91" t="s">
        <v>96</v>
      </c>
      <c r="B12" s="35" t="s">
        <v>13</v>
      </c>
      <c r="C12" s="36">
        <f>SUM(C8:C11)</f>
        <v>2393</v>
      </c>
      <c r="D12" s="36">
        <f>SUM(D8:D11)</f>
        <v>1955</v>
      </c>
      <c r="E12" s="36">
        <f>SUM(E8:E11)</f>
        <v>1937</v>
      </c>
      <c r="F12" s="235">
        <f t="shared" si="0"/>
        <v>0.9907928388746803</v>
      </c>
    </row>
    <row r="13" spans="1:6" s="1" customFormat="1" ht="18" customHeight="1">
      <c r="A13" s="57" t="s">
        <v>97</v>
      </c>
      <c r="B13" s="58" t="s">
        <v>1002</v>
      </c>
      <c r="C13" s="59">
        <f>C12</f>
        <v>2393</v>
      </c>
      <c r="D13" s="59">
        <f>D12</f>
        <v>1955</v>
      </c>
      <c r="E13" s="59">
        <f>E12</f>
        <v>1937</v>
      </c>
      <c r="F13" s="60">
        <f t="shared" si="0"/>
        <v>0.9907928388746803</v>
      </c>
    </row>
    <row r="14" spans="1:6" s="1" customFormat="1" ht="22.5">
      <c r="A14" s="236" t="s">
        <v>98</v>
      </c>
      <c r="B14" s="213" t="s">
        <v>14</v>
      </c>
      <c r="C14" s="24">
        <v>3461</v>
      </c>
      <c r="D14" s="24">
        <v>3461</v>
      </c>
      <c r="E14" s="24">
        <v>2619</v>
      </c>
      <c r="F14" s="55">
        <f t="shared" si="0"/>
        <v>0.7567177116440336</v>
      </c>
    </row>
    <row r="15" spans="1:6" s="1" customFormat="1" ht="15" customHeight="1">
      <c r="A15" s="236" t="s">
        <v>99</v>
      </c>
      <c r="B15" s="231" t="s">
        <v>15</v>
      </c>
      <c r="C15" s="24">
        <v>15584</v>
      </c>
      <c r="D15" s="24">
        <v>15196</v>
      </c>
      <c r="E15" s="24">
        <v>15196</v>
      </c>
      <c r="F15" s="55">
        <f t="shared" si="0"/>
        <v>1</v>
      </c>
    </row>
    <row r="16" spans="1:6" s="1" customFormat="1" ht="18" customHeight="1" thickBot="1">
      <c r="A16" s="740" t="s">
        <v>100</v>
      </c>
      <c r="B16" s="58" t="s">
        <v>16</v>
      </c>
      <c r="C16" s="59">
        <f>SUM(C14:C15)</f>
        <v>19045</v>
      </c>
      <c r="D16" s="59">
        <f>SUM(D14:D15)</f>
        <v>18657</v>
      </c>
      <c r="E16" s="59">
        <f>SUM(E14:E15)</f>
        <v>17815</v>
      </c>
      <c r="F16" s="60">
        <f t="shared" si="0"/>
        <v>0.954869485983813</v>
      </c>
    </row>
    <row r="17" spans="1:6" s="64" customFormat="1" ht="18" customHeight="1" thickBot="1" thickTop="1">
      <c r="A17" s="65">
        <v>10</v>
      </c>
      <c r="B17" s="66" t="s">
        <v>1003</v>
      </c>
      <c r="C17" s="67">
        <f>C13+C16</f>
        <v>21438</v>
      </c>
      <c r="D17" s="67">
        <f>D13+D16</f>
        <v>20612</v>
      </c>
      <c r="E17" s="67">
        <f>E13+E16</f>
        <v>19752</v>
      </c>
      <c r="F17" s="68">
        <f t="shared" si="0"/>
        <v>0.9582767320007762</v>
      </c>
    </row>
    <row r="18" spans="1:6" s="1" customFormat="1" ht="19.5" customHeight="1" thickTop="1">
      <c r="A18" s="18"/>
      <c r="B18" s="9"/>
      <c r="C18" s="9"/>
      <c r="D18" s="9"/>
      <c r="E18" s="9"/>
      <c r="F18" s="9"/>
    </row>
    <row r="19" spans="1:6" s="1" customFormat="1" ht="15" customHeight="1">
      <c r="A19" s="18"/>
      <c r="B19" s="9"/>
      <c r="C19" s="9"/>
      <c r="D19" s="9"/>
      <c r="E19" s="9"/>
      <c r="F19" s="9"/>
    </row>
    <row r="20" spans="1:6" s="1" customFormat="1" ht="15" customHeight="1">
      <c r="A20" s="9"/>
      <c r="B20" s="9"/>
      <c r="C20" s="9"/>
      <c r="D20" s="9"/>
      <c r="E20" s="9"/>
      <c r="F20" s="9"/>
    </row>
    <row r="33" spans="1:6" ht="12.75">
      <c r="A33" s="199"/>
      <c r="B33" s="199"/>
      <c r="C33" s="199"/>
      <c r="D33" s="199"/>
      <c r="E33" s="199"/>
      <c r="F33" s="199"/>
    </row>
    <row r="34" spans="1:6" ht="12.75">
      <c r="A34" s="199"/>
      <c r="B34" s="199"/>
      <c r="C34" s="199"/>
      <c r="D34" s="199"/>
      <c r="E34" s="199"/>
      <c r="F34" s="199"/>
    </row>
  </sheetData>
  <sheetProtection/>
  <mergeCells count="1">
    <mergeCell ref="A4:F4"/>
  </mergeCells>
  <printOptions/>
  <pageMargins left="0.75" right="0.75" top="1" bottom="1" header="0.5" footer="0.5"/>
  <pageSetup horizontalDpi="300" verticalDpi="300" orientation="portrait" scale="97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I54" sqref="I54"/>
    </sheetView>
  </sheetViews>
  <sheetFormatPr defaultColWidth="9.140625" defaultRowHeight="12.75"/>
  <cols>
    <col min="1" max="1" width="5.7109375" style="9" customWidth="1"/>
    <col min="2" max="2" width="41.7109375" style="9" customWidth="1"/>
    <col min="3" max="6" width="10.7109375" style="9" customWidth="1"/>
  </cols>
  <sheetData>
    <row r="1" spans="1:6" s="15" customFormat="1" ht="15" customHeight="1">
      <c r="A1" s="14"/>
      <c r="B1" s="14"/>
      <c r="C1" s="4"/>
      <c r="D1" s="4"/>
      <c r="E1" s="4"/>
      <c r="F1" s="5" t="s">
        <v>668</v>
      </c>
    </row>
    <row r="2" spans="1:6" s="15" customFormat="1" ht="15" customHeight="1">
      <c r="A2" s="14"/>
      <c r="B2" s="14"/>
      <c r="C2" s="4"/>
      <c r="D2" s="4"/>
      <c r="E2" s="4"/>
      <c r="F2" s="5" t="str">
        <f>'1.d sz. melléklet'!F2</f>
        <v>a /2015. (V.  .) önkormányzati rendelethez</v>
      </c>
    </row>
    <row r="3" spans="1:6" s="15" customFormat="1" ht="15" customHeight="1">
      <c r="A3" s="14"/>
      <c r="B3" s="14"/>
      <c r="C3" s="8"/>
      <c r="D3" s="8"/>
      <c r="E3" s="8"/>
      <c r="F3" s="8"/>
    </row>
    <row r="4" spans="1:6" s="15" customFormat="1" ht="15" customHeight="1">
      <c r="A4" s="978" t="s">
        <v>927</v>
      </c>
      <c r="B4" s="978"/>
      <c r="C4" s="978"/>
      <c r="D4" s="978"/>
      <c r="E4" s="978"/>
      <c r="F4" s="978"/>
    </row>
    <row r="5" spans="1:6" s="15" customFormat="1" ht="15" customHeight="1" thickBot="1">
      <c r="A5" s="14"/>
      <c r="B5" s="14"/>
      <c r="C5" s="10"/>
      <c r="D5" s="10"/>
      <c r="E5" s="10"/>
      <c r="F5" s="5" t="s">
        <v>227</v>
      </c>
    </row>
    <row r="6" spans="1:6" s="15" customFormat="1" ht="23.25" thickTop="1">
      <c r="A6" s="31" t="s">
        <v>230</v>
      </c>
      <c r="B6" s="32" t="s">
        <v>201</v>
      </c>
      <c r="C6" s="32" t="s">
        <v>224</v>
      </c>
      <c r="D6" s="32" t="s">
        <v>225</v>
      </c>
      <c r="E6" s="32" t="s">
        <v>226</v>
      </c>
      <c r="F6" s="33" t="s">
        <v>229</v>
      </c>
    </row>
    <row r="7" spans="1:6" s="15" customFormat="1" ht="15" customHeight="1" thickBot="1">
      <c r="A7" s="48" t="s">
        <v>910</v>
      </c>
      <c r="B7" s="49" t="s">
        <v>937</v>
      </c>
      <c r="C7" s="49" t="s">
        <v>912</v>
      </c>
      <c r="D7" s="49" t="s">
        <v>913</v>
      </c>
      <c r="E7" s="49" t="s">
        <v>914</v>
      </c>
      <c r="F7" s="50" t="s">
        <v>915</v>
      </c>
    </row>
    <row r="8" spans="1:10" s="15" customFormat="1" ht="15" customHeight="1" thickTop="1">
      <c r="A8" s="205" t="s">
        <v>92</v>
      </c>
      <c r="B8" s="216" t="s">
        <v>928</v>
      </c>
      <c r="C8" s="98">
        <v>8786</v>
      </c>
      <c r="D8" s="98">
        <v>8799</v>
      </c>
      <c r="E8" s="98">
        <v>8799</v>
      </c>
      <c r="F8" s="217">
        <f aca="true" t="shared" si="0" ref="F8:F22">E8/D8</f>
        <v>1</v>
      </c>
      <c r="J8" s="1"/>
    </row>
    <row r="9" spans="1:10" s="15" customFormat="1" ht="15" customHeight="1">
      <c r="A9" s="206" t="s">
        <v>93</v>
      </c>
      <c r="B9" s="43" t="s">
        <v>929</v>
      </c>
      <c r="C9" s="44">
        <v>0</v>
      </c>
      <c r="D9" s="44">
        <v>513</v>
      </c>
      <c r="E9" s="44">
        <v>513</v>
      </c>
      <c r="F9" s="150">
        <f t="shared" si="0"/>
        <v>1</v>
      </c>
      <c r="J9" s="1"/>
    </row>
    <row r="10" spans="1:10" s="15" customFormat="1" ht="15" customHeight="1">
      <c r="A10" s="214" t="s">
        <v>94</v>
      </c>
      <c r="B10" s="43" t="s">
        <v>930</v>
      </c>
      <c r="C10" s="44">
        <v>426</v>
      </c>
      <c r="D10" s="44">
        <v>434</v>
      </c>
      <c r="E10" s="44">
        <v>434</v>
      </c>
      <c r="F10" s="215">
        <f t="shared" si="0"/>
        <v>1</v>
      </c>
      <c r="J10" s="1"/>
    </row>
    <row r="11" spans="1:10" s="15" customFormat="1" ht="15" customHeight="1">
      <c r="A11" s="206" t="s">
        <v>95</v>
      </c>
      <c r="B11" s="43" t="s">
        <v>931</v>
      </c>
      <c r="C11" s="44">
        <v>360</v>
      </c>
      <c r="D11" s="44">
        <v>339</v>
      </c>
      <c r="E11" s="44">
        <v>339</v>
      </c>
      <c r="F11" s="209">
        <f t="shared" si="0"/>
        <v>1</v>
      </c>
      <c r="J11" s="1"/>
    </row>
    <row r="12" spans="1:10" s="15" customFormat="1" ht="15" customHeight="1">
      <c r="A12" s="206" t="s">
        <v>96</v>
      </c>
      <c r="B12" s="43" t="s">
        <v>1106</v>
      </c>
      <c r="C12" s="44">
        <v>0</v>
      </c>
      <c r="D12" s="44">
        <v>25</v>
      </c>
      <c r="E12" s="44">
        <v>25</v>
      </c>
      <c r="F12" s="209">
        <f t="shared" si="0"/>
        <v>1</v>
      </c>
      <c r="J12" s="1"/>
    </row>
    <row r="13" spans="1:10" s="15" customFormat="1" ht="22.5">
      <c r="A13" s="208" t="s">
        <v>97</v>
      </c>
      <c r="B13" s="23" t="s">
        <v>1107</v>
      </c>
      <c r="C13" s="24">
        <f>SUM(C8:C12)</f>
        <v>9572</v>
      </c>
      <c r="D13" s="24">
        <f>SUM(D8:D12)</f>
        <v>10110</v>
      </c>
      <c r="E13" s="24">
        <f>SUM(E8:E12)</f>
        <v>10110</v>
      </c>
      <c r="F13" s="211">
        <f t="shared" si="0"/>
        <v>1</v>
      </c>
      <c r="J13" s="1"/>
    </row>
    <row r="14" spans="1:10" s="15" customFormat="1" ht="22.5">
      <c r="A14" s="206" t="s">
        <v>98</v>
      </c>
      <c r="B14" s="43" t="s">
        <v>932</v>
      </c>
      <c r="C14" s="44">
        <v>0</v>
      </c>
      <c r="D14" s="44">
        <v>117</v>
      </c>
      <c r="E14" s="44">
        <v>117</v>
      </c>
      <c r="F14" s="209">
        <f t="shared" si="0"/>
        <v>1</v>
      </c>
      <c r="J14" s="1"/>
    </row>
    <row r="15" spans="1:10" s="15" customFormat="1" ht="15" customHeight="1">
      <c r="A15" s="206" t="s">
        <v>99</v>
      </c>
      <c r="B15" s="43" t="s">
        <v>933</v>
      </c>
      <c r="C15" s="44">
        <v>0</v>
      </c>
      <c r="D15" s="44">
        <v>5</v>
      </c>
      <c r="E15" s="44">
        <v>5</v>
      </c>
      <c r="F15" s="209">
        <f t="shared" si="0"/>
        <v>1</v>
      </c>
      <c r="J15" s="1"/>
    </row>
    <row r="16" spans="1:10" s="15" customFormat="1" ht="15" customHeight="1">
      <c r="A16" s="208" t="s">
        <v>100</v>
      </c>
      <c r="B16" s="23" t="s">
        <v>1108</v>
      </c>
      <c r="C16" s="24">
        <f>SUM(C14:C15)</f>
        <v>0</v>
      </c>
      <c r="D16" s="24">
        <f>SUM(D14:D15)</f>
        <v>122</v>
      </c>
      <c r="E16" s="24">
        <f>SUM(E14:E15)</f>
        <v>122</v>
      </c>
      <c r="F16" s="211">
        <f t="shared" si="0"/>
        <v>1</v>
      </c>
      <c r="J16" s="1"/>
    </row>
    <row r="17" spans="1:10" s="15" customFormat="1" ht="15" customHeight="1">
      <c r="A17" s="95" t="s">
        <v>101</v>
      </c>
      <c r="B17" s="35" t="s">
        <v>1109</v>
      </c>
      <c r="C17" s="36">
        <f>C13+C16</f>
        <v>9572</v>
      </c>
      <c r="D17" s="36">
        <f>D13+D16</f>
        <v>10232</v>
      </c>
      <c r="E17" s="36">
        <f>E13+E16</f>
        <v>10232</v>
      </c>
      <c r="F17" s="218">
        <f t="shared" si="0"/>
        <v>1</v>
      </c>
      <c r="J17" s="1"/>
    </row>
    <row r="18" spans="1:10" s="15" customFormat="1" ht="22.5">
      <c r="A18" s="95" t="s">
        <v>203</v>
      </c>
      <c r="B18" s="35" t="s">
        <v>1115</v>
      </c>
      <c r="C18" s="36">
        <f>SUM(C19:C22)</f>
        <v>2528</v>
      </c>
      <c r="D18" s="36">
        <f>SUM(D19:D22)</f>
        <v>2719</v>
      </c>
      <c r="E18" s="36">
        <f>SUM(E19:E22)</f>
        <v>2719</v>
      </c>
      <c r="F18" s="218">
        <f t="shared" si="0"/>
        <v>1</v>
      </c>
      <c r="J18" s="1"/>
    </row>
    <row r="19" spans="1:10" s="15" customFormat="1" ht="15" customHeight="1">
      <c r="A19" s="208" t="s">
        <v>102</v>
      </c>
      <c r="B19" s="23" t="s">
        <v>934</v>
      </c>
      <c r="C19" s="24">
        <v>2370</v>
      </c>
      <c r="D19" s="24">
        <v>2549</v>
      </c>
      <c r="E19" s="24">
        <v>2549</v>
      </c>
      <c r="F19" s="210">
        <f t="shared" si="0"/>
        <v>1</v>
      </c>
      <c r="J19" s="1"/>
    </row>
    <row r="20" spans="1:10" s="15" customFormat="1" ht="15" customHeight="1">
      <c r="A20" s="208" t="s">
        <v>204</v>
      </c>
      <c r="B20" s="23" t="s">
        <v>935</v>
      </c>
      <c r="C20" s="24">
        <v>80</v>
      </c>
      <c r="D20" s="24">
        <v>87</v>
      </c>
      <c r="E20" s="24">
        <v>87</v>
      </c>
      <c r="F20" s="210">
        <f t="shared" si="0"/>
        <v>1</v>
      </c>
      <c r="J20" s="1"/>
    </row>
    <row r="21" spans="1:10" s="15" customFormat="1" ht="15" customHeight="1">
      <c r="A21" s="208" t="s">
        <v>205</v>
      </c>
      <c r="B21" s="23" t="s">
        <v>1110</v>
      </c>
      <c r="C21" s="24">
        <v>10</v>
      </c>
      <c r="D21" s="24">
        <v>0</v>
      </c>
      <c r="E21" s="24">
        <v>0</v>
      </c>
      <c r="F21" s="210"/>
      <c r="J21" s="1"/>
    </row>
    <row r="22" spans="1:6" s="1" customFormat="1" ht="15" customHeight="1">
      <c r="A22" s="208" t="s">
        <v>206</v>
      </c>
      <c r="B22" s="23" t="s">
        <v>936</v>
      </c>
      <c r="C22" s="24">
        <v>68</v>
      </c>
      <c r="D22" s="24">
        <v>83</v>
      </c>
      <c r="E22" s="24">
        <v>83</v>
      </c>
      <c r="F22" s="210">
        <f t="shared" si="0"/>
        <v>1</v>
      </c>
    </row>
    <row r="23" spans="1:10" s="120" customFormat="1" ht="15" customHeight="1">
      <c r="A23" s="206" t="s">
        <v>103</v>
      </c>
      <c r="B23" s="43" t="s">
        <v>1094</v>
      </c>
      <c r="C23" s="44">
        <v>105</v>
      </c>
      <c r="D23" s="44">
        <v>103</v>
      </c>
      <c r="E23" s="44">
        <v>56</v>
      </c>
      <c r="F23" s="212">
        <f aca="true" t="shared" si="1" ref="F23:F39">E23/D23</f>
        <v>0.5436893203883495</v>
      </c>
      <c r="J23" s="225"/>
    </row>
    <row r="24" spans="1:10" s="120" customFormat="1" ht="15" customHeight="1">
      <c r="A24" s="206" t="s">
        <v>207</v>
      </c>
      <c r="B24" s="43" t="s">
        <v>1095</v>
      </c>
      <c r="C24" s="44">
        <v>485</v>
      </c>
      <c r="D24" s="44">
        <v>527</v>
      </c>
      <c r="E24" s="44">
        <v>516</v>
      </c>
      <c r="F24" s="209">
        <f t="shared" si="1"/>
        <v>0.9791271347248577</v>
      </c>
      <c r="J24" s="225"/>
    </row>
    <row r="25" spans="1:10" s="1" customFormat="1" ht="15" customHeight="1">
      <c r="A25" s="208" t="s">
        <v>208</v>
      </c>
      <c r="B25" s="23" t="s">
        <v>1111</v>
      </c>
      <c r="C25" s="24">
        <f>SUM(C23:C24)</f>
        <v>590</v>
      </c>
      <c r="D25" s="24">
        <f>SUM(D23:D24)</f>
        <v>630</v>
      </c>
      <c r="E25" s="24">
        <f>SUM(E23:E24)</f>
        <v>572</v>
      </c>
      <c r="F25" s="211">
        <f t="shared" si="1"/>
        <v>0.9079365079365079</v>
      </c>
      <c r="J25"/>
    </row>
    <row r="26" spans="1:10" s="1" customFormat="1" ht="15" customHeight="1">
      <c r="A26" s="206" t="s">
        <v>91</v>
      </c>
      <c r="B26" s="43" t="s">
        <v>1096</v>
      </c>
      <c r="C26" s="44">
        <v>30</v>
      </c>
      <c r="D26" s="44">
        <v>45</v>
      </c>
      <c r="E26" s="44">
        <v>42</v>
      </c>
      <c r="F26" s="209">
        <f t="shared" si="1"/>
        <v>0.9333333333333333</v>
      </c>
      <c r="J26"/>
    </row>
    <row r="27" spans="1:10" s="120" customFormat="1" ht="15" customHeight="1">
      <c r="A27" s="206" t="s">
        <v>209</v>
      </c>
      <c r="B27" s="43" t="s">
        <v>1097</v>
      </c>
      <c r="C27" s="44">
        <v>100</v>
      </c>
      <c r="D27" s="44">
        <v>115</v>
      </c>
      <c r="E27" s="44">
        <v>114</v>
      </c>
      <c r="F27" s="209">
        <f t="shared" si="1"/>
        <v>0.991304347826087</v>
      </c>
      <c r="J27" s="225"/>
    </row>
    <row r="28" spans="1:10" s="226" customFormat="1" ht="15" customHeight="1">
      <c r="A28" s="208" t="s">
        <v>104</v>
      </c>
      <c r="B28" s="23" t="s">
        <v>1112</v>
      </c>
      <c r="C28" s="24">
        <f>SUM(C26:C27)</f>
        <v>130</v>
      </c>
      <c r="D28" s="24">
        <f>SUM(D26:D27)</f>
        <v>160</v>
      </c>
      <c r="E28" s="24">
        <f>SUM(E26:E27)</f>
        <v>156</v>
      </c>
      <c r="F28" s="211">
        <f t="shared" si="1"/>
        <v>0.975</v>
      </c>
      <c r="J28" s="227"/>
    </row>
    <row r="29" spans="1:10" s="120" customFormat="1" ht="15" customHeight="1">
      <c r="A29" s="206" t="s">
        <v>105</v>
      </c>
      <c r="B29" s="43" t="s">
        <v>1098</v>
      </c>
      <c r="C29" s="44">
        <v>1700</v>
      </c>
      <c r="D29" s="44">
        <v>1469</v>
      </c>
      <c r="E29" s="44">
        <v>1469</v>
      </c>
      <c r="F29" s="209">
        <f t="shared" si="1"/>
        <v>1</v>
      </c>
      <c r="J29" s="225"/>
    </row>
    <row r="30" spans="1:10" s="120" customFormat="1" ht="15" customHeight="1">
      <c r="A30" s="206" t="s">
        <v>106</v>
      </c>
      <c r="B30" s="43" t="s">
        <v>1099</v>
      </c>
      <c r="C30" s="44">
        <v>1597</v>
      </c>
      <c r="D30" s="44">
        <v>1312</v>
      </c>
      <c r="E30" s="44">
        <v>1000</v>
      </c>
      <c r="F30" s="209">
        <f t="shared" si="1"/>
        <v>0.7621951219512195</v>
      </c>
      <c r="J30" s="225"/>
    </row>
    <row r="31" spans="1:10" s="120" customFormat="1" ht="15" customHeight="1">
      <c r="A31" s="206" t="s">
        <v>107</v>
      </c>
      <c r="B31" s="43" t="s">
        <v>1100</v>
      </c>
      <c r="C31" s="44">
        <v>2000</v>
      </c>
      <c r="D31" s="44">
        <v>2000</v>
      </c>
      <c r="E31" s="44">
        <v>1826</v>
      </c>
      <c r="F31" s="209">
        <f t="shared" si="1"/>
        <v>0.913</v>
      </c>
      <c r="J31" s="225"/>
    </row>
    <row r="32" spans="1:10" s="120" customFormat="1" ht="15" customHeight="1">
      <c r="A32" s="206" t="s">
        <v>210</v>
      </c>
      <c r="B32" s="43" t="s">
        <v>1101</v>
      </c>
      <c r="C32" s="44">
        <v>885</v>
      </c>
      <c r="D32" s="44">
        <v>870</v>
      </c>
      <c r="E32" s="44">
        <v>719</v>
      </c>
      <c r="F32" s="209">
        <f t="shared" si="1"/>
        <v>0.8264367816091954</v>
      </c>
      <c r="J32" s="225"/>
    </row>
    <row r="33" spans="1:10" s="226" customFormat="1" ht="15" customHeight="1">
      <c r="A33" s="207" t="s">
        <v>211</v>
      </c>
      <c r="B33" s="23" t="s">
        <v>1113</v>
      </c>
      <c r="C33" s="24">
        <v>6182</v>
      </c>
      <c r="D33" s="24">
        <v>5651</v>
      </c>
      <c r="E33" s="24">
        <v>5014</v>
      </c>
      <c r="F33" s="211">
        <f>E33/D33</f>
        <v>0.8872765882144753</v>
      </c>
      <c r="J33" s="227"/>
    </row>
    <row r="34" spans="1:10" s="120" customFormat="1" ht="15" customHeight="1">
      <c r="A34" s="206" t="s">
        <v>195</v>
      </c>
      <c r="B34" s="43" t="s">
        <v>1102</v>
      </c>
      <c r="C34" s="44">
        <v>20</v>
      </c>
      <c r="D34" s="44">
        <v>20</v>
      </c>
      <c r="E34" s="44">
        <v>3</v>
      </c>
      <c r="F34" s="215">
        <f t="shared" si="1"/>
        <v>0.15</v>
      </c>
      <c r="J34" s="225"/>
    </row>
    <row r="35" spans="1:10" s="226" customFormat="1" ht="16.5" customHeight="1">
      <c r="A35" s="208" t="s">
        <v>212</v>
      </c>
      <c r="B35" s="23" t="s">
        <v>3</v>
      </c>
      <c r="C35" s="24">
        <f>SUM(C34)</f>
        <v>20</v>
      </c>
      <c r="D35" s="24">
        <f>SUM(D34)</f>
        <v>20</v>
      </c>
      <c r="E35" s="24">
        <f>SUM(E34)</f>
        <v>3</v>
      </c>
      <c r="F35" s="210">
        <f t="shared" si="1"/>
        <v>0.15</v>
      </c>
      <c r="J35" s="227"/>
    </row>
    <row r="36" spans="1:10" s="120" customFormat="1" ht="22.5">
      <c r="A36" s="206" t="s">
        <v>108</v>
      </c>
      <c r="B36" s="43" t="s">
        <v>1103</v>
      </c>
      <c r="C36" s="44">
        <v>1400</v>
      </c>
      <c r="D36" s="44">
        <v>1200</v>
      </c>
      <c r="E36" s="44">
        <v>1056</v>
      </c>
      <c r="F36" s="215">
        <f t="shared" si="1"/>
        <v>0.88</v>
      </c>
      <c r="J36" s="225"/>
    </row>
    <row r="37" spans="1:10" s="226" customFormat="1" ht="22.5">
      <c r="A37" s="228" t="s">
        <v>196</v>
      </c>
      <c r="B37" s="23" t="s">
        <v>1114</v>
      </c>
      <c r="C37" s="24">
        <f>SUM(C36)</f>
        <v>1400</v>
      </c>
      <c r="D37" s="24">
        <f>SUM(D36)</f>
        <v>1200</v>
      </c>
      <c r="E37" s="24">
        <f>SUM(E36)</f>
        <v>1056</v>
      </c>
      <c r="F37" s="210">
        <f t="shared" si="1"/>
        <v>0.88</v>
      </c>
      <c r="J37" s="227"/>
    </row>
    <row r="38" spans="1:10" s="1" customFormat="1" ht="15" customHeight="1">
      <c r="A38" s="219" t="s">
        <v>213</v>
      </c>
      <c r="B38" s="220" t="s">
        <v>0</v>
      </c>
      <c r="C38" s="221">
        <v>8322</v>
      </c>
      <c r="D38" s="221">
        <v>7661</v>
      </c>
      <c r="E38" s="221">
        <v>6801</v>
      </c>
      <c r="F38" s="222">
        <f t="shared" si="1"/>
        <v>0.887743114475917</v>
      </c>
      <c r="J38"/>
    </row>
    <row r="39" spans="1:10" s="1" customFormat="1" ht="18" customHeight="1">
      <c r="A39" s="968">
        <v>32</v>
      </c>
      <c r="B39" s="126" t="s">
        <v>1</v>
      </c>
      <c r="C39" s="127">
        <f>C17+C18+C38</f>
        <v>20422</v>
      </c>
      <c r="D39" s="127">
        <f>D17+D18+D38</f>
        <v>20612</v>
      </c>
      <c r="E39" s="127">
        <f>E17+E18+E38</f>
        <v>19752</v>
      </c>
      <c r="F39" s="195">
        <f t="shared" si="1"/>
        <v>0.9582767320007762</v>
      </c>
      <c r="J39"/>
    </row>
    <row r="40" spans="1:10" s="15" customFormat="1" ht="15" customHeight="1">
      <c r="A40" s="969">
        <v>33</v>
      </c>
      <c r="B40" s="43" t="s">
        <v>1104</v>
      </c>
      <c r="C40" s="44">
        <v>800</v>
      </c>
      <c r="D40" s="44">
        <v>0</v>
      </c>
      <c r="E40" s="44">
        <v>0</v>
      </c>
      <c r="F40" s="215"/>
      <c r="J40" s="2"/>
    </row>
    <row r="41" spans="1:10" s="1" customFormat="1" ht="22.5">
      <c r="A41" s="229">
        <v>34</v>
      </c>
      <c r="B41" s="43" t="s">
        <v>1105</v>
      </c>
      <c r="C41" s="44">
        <v>216</v>
      </c>
      <c r="D41" s="44">
        <v>0</v>
      </c>
      <c r="E41" s="44">
        <v>0</v>
      </c>
      <c r="F41" s="230"/>
      <c r="J41"/>
    </row>
    <row r="42" spans="1:10" s="1" customFormat="1" ht="15" customHeight="1" thickBot="1">
      <c r="A42" s="110">
        <v>35</v>
      </c>
      <c r="B42" s="27" t="s">
        <v>2</v>
      </c>
      <c r="C42" s="28">
        <v>1016</v>
      </c>
      <c r="D42" s="28">
        <v>0</v>
      </c>
      <c r="E42" s="28">
        <v>0</v>
      </c>
      <c r="F42" s="970"/>
      <c r="J42"/>
    </row>
    <row r="43" spans="1:10" s="1" customFormat="1" ht="7.5" customHeight="1" thickTop="1">
      <c r="A43" s="200"/>
      <c r="B43" s="950"/>
      <c r="C43" s="198"/>
      <c r="D43" s="198"/>
      <c r="E43" s="198"/>
      <c r="F43" s="971"/>
      <c r="J43"/>
    </row>
    <row r="44" spans="1:10" s="1" customFormat="1" ht="15" customHeight="1">
      <c r="A44" s="224"/>
      <c r="B44" s="64"/>
      <c r="C44" s="64"/>
      <c r="D44" s="64"/>
      <c r="E44" s="64"/>
      <c r="F44" s="739" t="s">
        <v>669</v>
      </c>
      <c r="J44"/>
    </row>
    <row r="45" spans="1:10" s="1" customFormat="1" ht="15" customHeight="1">
      <c r="A45" s="224"/>
      <c r="B45" s="64"/>
      <c r="C45" s="64"/>
      <c r="D45" s="64"/>
      <c r="E45" s="64"/>
      <c r="F45" s="739" t="str">
        <f>F2</f>
        <v>a /2015. (V.  .) önkormányzati rendelethez</v>
      </c>
      <c r="J45"/>
    </row>
    <row r="46" spans="1:10" s="1" customFormat="1" ht="15" customHeight="1">
      <c r="A46" s="224"/>
      <c r="B46" s="64"/>
      <c r="C46" s="64"/>
      <c r="D46" s="64"/>
      <c r="E46" s="64"/>
      <c r="F46" s="223"/>
      <c r="J46"/>
    </row>
    <row r="47" spans="1:10" s="1" customFormat="1" ht="15" customHeight="1" thickBot="1">
      <c r="A47" s="196"/>
      <c r="F47" s="5" t="s">
        <v>227</v>
      </c>
      <c r="J47"/>
    </row>
    <row r="48" spans="1:10" s="15" customFormat="1" ht="23.25" thickTop="1">
      <c r="A48" s="31" t="s">
        <v>230</v>
      </c>
      <c r="B48" s="32" t="s">
        <v>201</v>
      </c>
      <c r="C48" s="32" t="s">
        <v>224</v>
      </c>
      <c r="D48" s="32" t="s">
        <v>225</v>
      </c>
      <c r="E48" s="32" t="s">
        <v>226</v>
      </c>
      <c r="F48" s="33" t="s">
        <v>229</v>
      </c>
      <c r="J48" s="2"/>
    </row>
    <row r="49" spans="1:10" s="15" customFormat="1" ht="15" customHeight="1" thickBot="1">
      <c r="A49" s="48" t="s">
        <v>910</v>
      </c>
      <c r="B49" s="49" t="s">
        <v>911</v>
      </c>
      <c r="C49" s="49" t="s">
        <v>912</v>
      </c>
      <c r="D49" s="49" t="s">
        <v>913</v>
      </c>
      <c r="E49" s="49" t="s">
        <v>914</v>
      </c>
      <c r="F49" s="50" t="s">
        <v>915</v>
      </c>
      <c r="J49" s="2"/>
    </row>
    <row r="50" spans="1:10" s="1" customFormat="1" ht="15" customHeight="1" thickTop="1">
      <c r="A50" s="45">
        <v>36</v>
      </c>
      <c r="B50" s="23" t="s">
        <v>4</v>
      </c>
      <c r="C50" s="24">
        <v>0</v>
      </c>
      <c r="D50" s="24">
        <v>0</v>
      </c>
      <c r="E50" s="24">
        <v>0</v>
      </c>
      <c r="F50" s="25"/>
      <c r="J50"/>
    </row>
    <row r="51" spans="1:10" s="1" customFormat="1" ht="15" customHeight="1">
      <c r="A51" s="45">
        <v>37</v>
      </c>
      <c r="B51" s="23" t="s">
        <v>5</v>
      </c>
      <c r="C51" s="24">
        <v>0</v>
      </c>
      <c r="D51" s="24">
        <v>0</v>
      </c>
      <c r="E51" s="24">
        <v>0</v>
      </c>
      <c r="F51" s="25"/>
      <c r="J51"/>
    </row>
    <row r="52" spans="1:10" s="226" customFormat="1" ht="18" customHeight="1">
      <c r="A52" s="151">
        <v>38</v>
      </c>
      <c r="B52" s="126" t="s">
        <v>6</v>
      </c>
      <c r="C52" s="127">
        <f>C42+C50+C51</f>
        <v>1016</v>
      </c>
      <c r="D52" s="127">
        <f>D42+D50+D51</f>
        <v>0</v>
      </c>
      <c r="E52" s="127">
        <f>E42+E50+E51</f>
        <v>0</v>
      </c>
      <c r="F52" s="195"/>
      <c r="J52" s="227"/>
    </row>
    <row r="53" spans="1:10" s="1" customFormat="1" ht="18" customHeight="1">
      <c r="A53" s="57">
        <v>39</v>
      </c>
      <c r="B53" s="58" t="s">
        <v>7</v>
      </c>
      <c r="C53" s="59">
        <f>C39+C52</f>
        <v>21438</v>
      </c>
      <c r="D53" s="59">
        <f>D39+D52</f>
        <v>20612</v>
      </c>
      <c r="E53" s="59">
        <f>E39+E52</f>
        <v>19752</v>
      </c>
      <c r="F53" s="73">
        <f>E53/D53</f>
        <v>0.9582767320007762</v>
      </c>
      <c r="J53"/>
    </row>
    <row r="54" spans="1:6" ht="18" customHeight="1" thickBot="1">
      <c r="A54" s="61">
        <v>40</v>
      </c>
      <c r="B54" s="62" t="s">
        <v>561</v>
      </c>
      <c r="C54" s="63">
        <v>0</v>
      </c>
      <c r="D54" s="63">
        <v>0</v>
      </c>
      <c r="E54" s="63">
        <v>0</v>
      </c>
      <c r="F54" s="74"/>
    </row>
    <row r="55" spans="1:6" ht="18" customHeight="1" thickBot="1" thickTop="1">
      <c r="A55" s="80">
        <v>41</v>
      </c>
      <c r="B55" s="81" t="s">
        <v>232</v>
      </c>
      <c r="C55" s="82">
        <f>C53+C54</f>
        <v>21438</v>
      </c>
      <c r="D55" s="82">
        <f>D53+D54</f>
        <v>20612</v>
      </c>
      <c r="E55" s="82">
        <f>E53+E54</f>
        <v>19752</v>
      </c>
      <c r="F55" s="83">
        <f>E55/D55</f>
        <v>0.9582767320007762</v>
      </c>
    </row>
    <row r="56" spans="1:6" ht="15" customHeight="1" thickTop="1">
      <c r="A56" s="45">
        <v>42</v>
      </c>
      <c r="B56" s="46" t="s">
        <v>80</v>
      </c>
      <c r="C56" s="47"/>
      <c r="D56" s="84"/>
      <c r="E56" s="47">
        <v>3</v>
      </c>
      <c r="F56" s="85"/>
    </row>
    <row r="57" spans="1:6" ht="15" customHeight="1">
      <c r="A57" s="22">
        <v>43</v>
      </c>
      <c r="B57" s="23" t="s">
        <v>42</v>
      </c>
      <c r="C57" s="24"/>
      <c r="D57" s="76"/>
      <c r="E57" s="24">
        <v>3</v>
      </c>
      <c r="F57" s="77"/>
    </row>
    <row r="58" spans="1:6" ht="15" customHeight="1">
      <c r="A58" s="22">
        <v>44</v>
      </c>
      <c r="B58" s="23" t="s">
        <v>43</v>
      </c>
      <c r="C58" s="24"/>
      <c r="D58" s="76"/>
      <c r="E58" s="24">
        <v>3</v>
      </c>
      <c r="F58" s="77"/>
    </row>
    <row r="59" spans="1:6" ht="15" customHeight="1" thickBot="1">
      <c r="A59" s="26">
        <v>45</v>
      </c>
      <c r="B59" s="27" t="s">
        <v>81</v>
      </c>
      <c r="C59" s="28"/>
      <c r="D59" s="78"/>
      <c r="E59" s="28">
        <v>3</v>
      </c>
      <c r="F59" s="79"/>
    </row>
    <row r="60" ht="13.5" thickTop="1"/>
  </sheetData>
  <sheetProtection/>
  <mergeCells count="1">
    <mergeCell ref="A4:F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5.7109375" style="9" customWidth="1"/>
    <col min="2" max="2" width="60.7109375" style="9" customWidth="1"/>
    <col min="3" max="3" width="15.7109375" style="9" customWidth="1"/>
    <col min="5" max="6" width="10.00390625" style="0" bestFit="1" customWidth="1"/>
  </cols>
  <sheetData>
    <row r="1" spans="1:3" s="1" customFormat="1" ht="15" customHeight="1">
      <c r="A1" s="4"/>
      <c r="B1" s="4"/>
      <c r="C1" s="5" t="s">
        <v>670</v>
      </c>
    </row>
    <row r="2" spans="1:3" s="1" customFormat="1" ht="15" customHeight="1">
      <c r="A2" s="4"/>
      <c r="B2" s="4"/>
      <c r="C2" s="5" t="str">
        <f>'1.d sz. melléklet'!F2</f>
        <v>a /2015. (V.  .) önkormányzati rendelethez</v>
      </c>
    </row>
    <row r="3" spans="1:3" s="1" customFormat="1" ht="15" customHeight="1">
      <c r="A3" s="8"/>
      <c r="B3" s="8"/>
      <c r="C3" s="8"/>
    </row>
    <row r="4" spans="1:3" s="1" customFormat="1" ht="15" customHeight="1">
      <c r="A4" s="978" t="s">
        <v>672</v>
      </c>
      <c r="B4" s="978"/>
      <c r="C4" s="978"/>
    </row>
    <row r="5" spans="1:3" s="1" customFormat="1" ht="15" customHeight="1" thickBot="1">
      <c r="A5" s="10"/>
      <c r="B5" s="10"/>
      <c r="C5" s="5" t="s">
        <v>227</v>
      </c>
    </row>
    <row r="6" spans="1:3" s="1" customFormat="1" ht="23.25" thickTop="1">
      <c r="A6" s="31" t="s">
        <v>230</v>
      </c>
      <c r="B6" s="32" t="s">
        <v>201</v>
      </c>
      <c r="C6" s="33" t="s">
        <v>66</v>
      </c>
    </row>
    <row r="7" spans="1:3" s="1" customFormat="1" ht="15" customHeight="1" thickBot="1">
      <c r="A7" s="48" t="s">
        <v>910</v>
      </c>
      <c r="B7" s="49" t="s">
        <v>937</v>
      </c>
      <c r="C7" s="50" t="s">
        <v>912</v>
      </c>
    </row>
    <row r="8" spans="1:3" s="1" customFormat="1" ht="15" customHeight="1" thickTop="1">
      <c r="A8" s="1004" t="s">
        <v>67</v>
      </c>
      <c r="B8" s="1005"/>
      <c r="C8" s="1006"/>
    </row>
    <row r="9" spans="1:3" s="1" customFormat="1" ht="22.5">
      <c r="A9" s="22" t="s">
        <v>92</v>
      </c>
      <c r="B9" s="23" t="s">
        <v>68</v>
      </c>
      <c r="C9" s="52">
        <v>3800</v>
      </c>
    </row>
    <row r="10" spans="1:3" s="1" customFormat="1" ht="15" customHeight="1">
      <c r="A10" s="22" t="s">
        <v>93</v>
      </c>
      <c r="B10" s="23" t="s">
        <v>69</v>
      </c>
      <c r="C10" s="52">
        <v>0</v>
      </c>
    </row>
    <row r="11" spans="1:3" s="1" customFormat="1" ht="15" customHeight="1">
      <c r="A11" s="22" t="s">
        <v>94</v>
      </c>
      <c r="B11" s="23" t="s">
        <v>70</v>
      </c>
      <c r="C11" s="52">
        <v>41</v>
      </c>
    </row>
    <row r="12" spans="1:3" s="1" customFormat="1" ht="15" customHeight="1">
      <c r="A12" s="22" t="s">
        <v>95</v>
      </c>
      <c r="B12" s="23" t="s">
        <v>71</v>
      </c>
      <c r="C12" s="52">
        <v>0</v>
      </c>
    </row>
    <row r="13" spans="1:3" s="1" customFormat="1" ht="15" customHeight="1">
      <c r="A13" s="34" t="s">
        <v>96</v>
      </c>
      <c r="B13" s="35" t="s">
        <v>72</v>
      </c>
      <c r="C13" s="87">
        <f>SUM(C9:C12)</f>
        <v>3841</v>
      </c>
    </row>
    <row r="14" spans="1:3" s="1" customFormat="1" ht="15" customHeight="1">
      <c r="A14" s="34" t="s">
        <v>97</v>
      </c>
      <c r="B14" s="35" t="s">
        <v>999</v>
      </c>
      <c r="C14" s="87">
        <f>'30.sz. melléklet'!E17-'30.sz. melléklet'!E14</f>
        <v>17133</v>
      </c>
    </row>
    <row r="15" spans="1:3" s="1" customFormat="1" ht="15" customHeight="1">
      <c r="A15" s="34" t="s">
        <v>98</v>
      </c>
      <c r="B15" s="35" t="s">
        <v>1000</v>
      </c>
      <c r="C15" s="87">
        <v>-19752</v>
      </c>
    </row>
    <row r="16" spans="1:3" s="226" customFormat="1" ht="15" customHeight="1">
      <c r="A16" s="22" t="s">
        <v>99</v>
      </c>
      <c r="B16" s="23" t="s">
        <v>954</v>
      </c>
      <c r="C16" s="52">
        <v>-202</v>
      </c>
    </row>
    <row r="17" spans="1:3" s="226" customFormat="1" ht="15" customHeight="1">
      <c r="A17" s="22" t="s">
        <v>100</v>
      </c>
      <c r="B17" s="23" t="s">
        <v>955</v>
      </c>
      <c r="C17" s="52">
        <v>-71</v>
      </c>
    </row>
    <row r="18" spans="1:3" s="226" customFormat="1" ht="15" customHeight="1">
      <c r="A18" s="22">
        <v>10</v>
      </c>
      <c r="B18" s="23" t="s">
        <v>956</v>
      </c>
      <c r="C18" s="52">
        <v>35</v>
      </c>
    </row>
    <row r="19" spans="1:5" s="1" customFormat="1" ht="15" customHeight="1">
      <c r="A19" s="34">
        <v>11</v>
      </c>
      <c r="B19" s="35" t="s">
        <v>960</v>
      </c>
      <c r="C19" s="87">
        <f>SUM(C16:C18)</f>
        <v>-238</v>
      </c>
      <c r="E19" s="51"/>
    </row>
    <row r="20" spans="1:3" s="1" customFormat="1" ht="15" customHeight="1">
      <c r="A20" s="1007" t="s">
        <v>73</v>
      </c>
      <c r="B20" s="1008"/>
      <c r="C20" s="1009"/>
    </row>
    <row r="21" spans="1:3" s="1" customFormat="1" ht="22.5">
      <c r="A21" s="22">
        <v>12</v>
      </c>
      <c r="B21" s="23" t="s">
        <v>68</v>
      </c>
      <c r="C21" s="52">
        <v>936</v>
      </c>
    </row>
    <row r="22" spans="1:3" s="1" customFormat="1" ht="15" customHeight="1">
      <c r="A22" s="22">
        <v>13</v>
      </c>
      <c r="B22" s="23" t="s">
        <v>69</v>
      </c>
      <c r="C22" s="52">
        <v>0</v>
      </c>
    </row>
    <row r="23" spans="1:3" s="1" customFormat="1" ht="15" customHeight="1">
      <c r="A23" s="22">
        <v>14</v>
      </c>
      <c r="B23" s="23" t="s">
        <v>70</v>
      </c>
      <c r="C23" s="52">
        <v>48</v>
      </c>
    </row>
    <row r="24" spans="1:3" s="1" customFormat="1" ht="15" customHeight="1">
      <c r="A24" s="22">
        <v>15</v>
      </c>
      <c r="B24" s="23" t="s">
        <v>71</v>
      </c>
      <c r="C24" s="52">
        <v>0</v>
      </c>
    </row>
    <row r="25" spans="1:3" s="1" customFormat="1" ht="15" customHeight="1" thickBot="1">
      <c r="A25" s="88">
        <v>16</v>
      </c>
      <c r="B25" s="89" t="s">
        <v>1001</v>
      </c>
      <c r="C25" s="90">
        <f>SUM(C21:C24)</f>
        <v>984</v>
      </c>
    </row>
    <row r="26" spans="1:3" s="1" customFormat="1" ht="15" customHeight="1" thickTop="1">
      <c r="A26" s="8"/>
      <c r="B26" s="8"/>
      <c r="C26" s="8"/>
    </row>
  </sheetData>
  <sheetProtection/>
  <mergeCells count="3">
    <mergeCell ref="A4:C4"/>
    <mergeCell ref="A8:C8"/>
    <mergeCell ref="A20:C20"/>
  </mergeCells>
  <printOptions/>
  <pageMargins left="0.75" right="0.75" top="1" bottom="1" header="0.5" footer="0.5"/>
  <pageSetup horizontalDpi="300" verticalDpi="3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9"/>
  <sheetViews>
    <sheetView zoomScaleSheetLayoutView="75" zoomScalePageLayoutView="0" workbookViewId="0" topLeftCell="A1">
      <selection activeCell="H18" sqref="H18"/>
    </sheetView>
  </sheetViews>
  <sheetFormatPr defaultColWidth="9.140625" defaultRowHeight="12.75"/>
  <cols>
    <col min="1" max="1" width="5.7109375" style="823" customWidth="1"/>
    <col min="2" max="2" width="26.7109375" style="822" customWidth="1"/>
    <col min="3" max="3" width="12.7109375" style="819" customWidth="1"/>
    <col min="4" max="4" width="10.7109375" style="821" customWidth="1"/>
    <col min="5" max="5" width="26.7109375" style="821" customWidth="1"/>
    <col min="6" max="6" width="12.7109375" style="821" customWidth="1"/>
    <col min="7" max="7" width="9.140625" style="742" customWidth="1"/>
    <col min="8" max="8" width="14.421875" style="742" bestFit="1" customWidth="1"/>
    <col min="9" max="16384" width="9.140625" style="742" customWidth="1"/>
  </cols>
  <sheetData>
    <row r="1" spans="1:6" s="741" customFormat="1" ht="13.5" customHeight="1">
      <c r="A1" s="1073" t="s">
        <v>1004</v>
      </c>
      <c r="B1" s="1073"/>
      <c r="C1" s="1073" t="s">
        <v>673</v>
      </c>
      <c r="D1" s="1073"/>
      <c r="E1" s="1073"/>
      <c r="F1" s="1073"/>
    </row>
    <row r="2" spans="1:6" s="741" customFormat="1" ht="13.5" customHeight="1">
      <c r="A2" s="1073" t="s">
        <v>1005</v>
      </c>
      <c r="B2" s="1073"/>
      <c r="C2" s="1074">
        <v>734280</v>
      </c>
      <c r="D2" s="1074"/>
      <c r="E2" s="1074"/>
      <c r="F2" s="1074"/>
    </row>
    <row r="3" spans="1:6" s="741" customFormat="1" ht="13.5" customHeight="1" thickBot="1">
      <c r="A3" s="803"/>
      <c r="B3" s="804"/>
      <c r="C3" s="830"/>
      <c r="D3" s="831"/>
      <c r="E3" s="831"/>
      <c r="F3" s="831"/>
    </row>
    <row r="4" spans="1:6" ht="13.5" customHeight="1" thickTop="1">
      <c r="A4" s="1055" t="s">
        <v>1006</v>
      </c>
      <c r="B4" s="1056"/>
      <c r="C4" s="1056"/>
      <c r="D4" s="1056"/>
      <c r="E4" s="1056"/>
      <c r="F4" s="1057"/>
    </row>
    <row r="5" spans="1:6" s="743" customFormat="1" ht="13.5" customHeight="1">
      <c r="A5" s="1058" t="s">
        <v>230</v>
      </c>
      <c r="B5" s="1060" t="s">
        <v>1007</v>
      </c>
      <c r="C5" s="1060"/>
      <c r="D5" s="1060" t="s">
        <v>1008</v>
      </c>
      <c r="E5" s="1061"/>
      <c r="F5" s="1062"/>
    </row>
    <row r="6" spans="1:6" s="743" customFormat="1" ht="17.25" customHeight="1">
      <c r="A6" s="1058"/>
      <c r="B6" s="1060" t="s">
        <v>201</v>
      </c>
      <c r="C6" s="1060" t="s">
        <v>1009</v>
      </c>
      <c r="D6" s="1060" t="s">
        <v>1010</v>
      </c>
      <c r="E6" s="1060" t="s">
        <v>201</v>
      </c>
      <c r="F6" s="1075" t="s">
        <v>1009</v>
      </c>
    </row>
    <row r="7" spans="1:6" s="743" customFormat="1" ht="16.5">
      <c r="A7" s="1059"/>
      <c r="B7" s="1063"/>
      <c r="C7" s="1063"/>
      <c r="D7" s="1063"/>
      <c r="E7" s="1063"/>
      <c r="F7" s="1076"/>
    </row>
    <row r="8" spans="1:6" s="744" customFormat="1" ht="13.5" customHeight="1" thickBot="1">
      <c r="A8" s="864" t="s">
        <v>943</v>
      </c>
      <c r="B8" s="865" t="s">
        <v>937</v>
      </c>
      <c r="C8" s="865" t="s">
        <v>912</v>
      </c>
      <c r="D8" s="865" t="s">
        <v>913</v>
      </c>
      <c r="E8" s="865" t="s">
        <v>938</v>
      </c>
      <c r="F8" s="866" t="s">
        <v>915</v>
      </c>
    </row>
    <row r="9" spans="1:6" ht="34.5" thickTop="1">
      <c r="A9" s="1070" t="s">
        <v>92</v>
      </c>
      <c r="B9" s="1071" t="s">
        <v>1011</v>
      </c>
      <c r="C9" s="1081">
        <f>C11+C13+C20+C22</f>
        <v>1541845701</v>
      </c>
      <c r="D9" s="826" t="s">
        <v>1012</v>
      </c>
      <c r="E9" s="811" t="s">
        <v>1013</v>
      </c>
      <c r="F9" s="863">
        <f>F11+F13+F20+F22</f>
        <v>1541795701</v>
      </c>
    </row>
    <row r="10" spans="1:6" ht="12.75" customHeight="1">
      <c r="A10" s="1065"/>
      <c r="B10" s="1067"/>
      <c r="C10" s="1054"/>
      <c r="D10" s="805" t="s">
        <v>913</v>
      </c>
      <c r="E10" s="806" t="s">
        <v>1014</v>
      </c>
      <c r="F10" s="849">
        <v>50000</v>
      </c>
    </row>
    <row r="11" spans="1:6" ht="13.5" customHeight="1">
      <c r="A11" s="848" t="s">
        <v>93</v>
      </c>
      <c r="B11" s="809" t="s">
        <v>1015</v>
      </c>
      <c r="C11" s="807">
        <f>SUM(C12:C12)</f>
        <v>3868063</v>
      </c>
      <c r="D11" s="805" t="s">
        <v>1016</v>
      </c>
      <c r="E11" s="806" t="s">
        <v>1015</v>
      </c>
      <c r="F11" s="849">
        <f>F12</f>
        <v>3868063</v>
      </c>
    </row>
    <row r="12" spans="1:6" ht="13.5" customHeight="1">
      <c r="A12" s="848" t="s">
        <v>94</v>
      </c>
      <c r="B12" s="809" t="s">
        <v>1017</v>
      </c>
      <c r="C12" s="807">
        <v>3868063</v>
      </c>
      <c r="D12" s="805" t="s">
        <v>1018</v>
      </c>
      <c r="E12" s="806" t="s">
        <v>1019</v>
      </c>
      <c r="F12" s="849">
        <f>C12</f>
        <v>3868063</v>
      </c>
    </row>
    <row r="13" spans="1:6" ht="13.5" customHeight="1">
      <c r="A13" s="1064" t="s">
        <v>95</v>
      </c>
      <c r="B13" s="1066" t="s">
        <v>1020</v>
      </c>
      <c r="C13" s="1068">
        <f>SUM(C15:C19)</f>
        <v>1187455936</v>
      </c>
      <c r="D13" s="805" t="s">
        <v>1021</v>
      </c>
      <c r="E13" s="806" t="s">
        <v>1020</v>
      </c>
      <c r="F13" s="849">
        <f>F15+F16+F18+F17</f>
        <v>1187405936</v>
      </c>
    </row>
    <row r="14" spans="1:6" ht="22.5">
      <c r="A14" s="1065"/>
      <c r="B14" s="1067"/>
      <c r="C14" s="1069"/>
      <c r="D14" s="805" t="s">
        <v>1022</v>
      </c>
      <c r="E14" s="809" t="s">
        <v>1023</v>
      </c>
      <c r="F14" s="849">
        <f>F19</f>
        <v>50000</v>
      </c>
    </row>
    <row r="15" spans="1:6" ht="22.5">
      <c r="A15" s="848" t="s">
        <v>96</v>
      </c>
      <c r="B15" s="809" t="s">
        <v>1024</v>
      </c>
      <c r="C15" s="807">
        <v>1168476193</v>
      </c>
      <c r="D15" s="805" t="s">
        <v>1025</v>
      </c>
      <c r="E15" s="809" t="s">
        <v>1024</v>
      </c>
      <c r="F15" s="849">
        <f>C15</f>
        <v>1168476193</v>
      </c>
    </row>
    <row r="16" spans="1:6" ht="22.5">
      <c r="A16" s="848" t="s">
        <v>97</v>
      </c>
      <c r="B16" s="809" t="s">
        <v>1026</v>
      </c>
      <c r="C16" s="807">
        <v>10839678</v>
      </c>
      <c r="D16" s="805" t="s">
        <v>1027</v>
      </c>
      <c r="E16" s="809" t="s">
        <v>1028</v>
      </c>
      <c r="F16" s="849">
        <v>10839678</v>
      </c>
    </row>
    <row r="17" spans="1:6" ht="22.5">
      <c r="A17" s="848" t="s">
        <v>98</v>
      </c>
      <c r="B17" s="809" t="s">
        <v>1029</v>
      </c>
      <c r="C17" s="807">
        <v>5834598</v>
      </c>
      <c r="D17" s="805" t="s">
        <v>1027</v>
      </c>
      <c r="E17" s="815" t="s">
        <v>1028</v>
      </c>
      <c r="F17" s="851">
        <v>5834598</v>
      </c>
    </row>
    <row r="18" spans="1:6" ht="13.5" customHeight="1">
      <c r="A18" s="848" t="s">
        <v>99</v>
      </c>
      <c r="B18" s="809" t="s">
        <v>1030</v>
      </c>
      <c r="C18" s="807">
        <v>2255467</v>
      </c>
      <c r="D18" s="805" t="s">
        <v>1031</v>
      </c>
      <c r="E18" s="806" t="s">
        <v>1032</v>
      </c>
      <c r="F18" s="849">
        <f>C18</f>
        <v>2255467</v>
      </c>
    </row>
    <row r="19" spans="1:6" ht="24" customHeight="1">
      <c r="A19" s="848" t="s">
        <v>100</v>
      </c>
      <c r="B19" s="809" t="s">
        <v>1033</v>
      </c>
      <c r="C19" s="807">
        <v>50000</v>
      </c>
      <c r="D19" s="805" t="s">
        <v>1034</v>
      </c>
      <c r="E19" s="806" t="s">
        <v>1035</v>
      </c>
      <c r="F19" s="849">
        <v>50000</v>
      </c>
    </row>
    <row r="20" spans="1:6" s="745" customFormat="1" ht="15" customHeight="1">
      <c r="A20" s="852" t="s">
        <v>101</v>
      </c>
      <c r="B20" s="815" t="s">
        <v>1036</v>
      </c>
      <c r="C20" s="814">
        <f>C21</f>
        <v>40910000</v>
      </c>
      <c r="D20" s="816" t="s">
        <v>1037</v>
      </c>
      <c r="E20" s="813" t="s">
        <v>1036</v>
      </c>
      <c r="F20" s="851">
        <f>F21</f>
        <v>40910000</v>
      </c>
    </row>
    <row r="21" spans="1:6" ht="14.25">
      <c r="A21" s="848" t="s">
        <v>203</v>
      </c>
      <c r="B21" s="809" t="s">
        <v>1038</v>
      </c>
      <c r="C21" s="807">
        <v>40910000</v>
      </c>
      <c r="D21" s="805" t="s">
        <v>1039</v>
      </c>
      <c r="E21" s="806" t="s">
        <v>1040</v>
      </c>
      <c r="F21" s="849">
        <f>C21</f>
        <v>40910000</v>
      </c>
    </row>
    <row r="22" spans="1:6" ht="45.75">
      <c r="A22" s="848" t="s">
        <v>102</v>
      </c>
      <c r="B22" s="809" t="s">
        <v>1041</v>
      </c>
      <c r="C22" s="807">
        <f>SUM(C23:C23)</f>
        <v>309611702</v>
      </c>
      <c r="D22" s="805" t="s">
        <v>910</v>
      </c>
      <c r="E22" s="809" t="s">
        <v>1013</v>
      </c>
      <c r="F22" s="849">
        <f>F23</f>
        <v>309611702</v>
      </c>
    </row>
    <row r="23" spans="1:6" ht="22.5">
      <c r="A23" s="848" t="s">
        <v>204</v>
      </c>
      <c r="B23" s="824" t="s">
        <v>1042</v>
      </c>
      <c r="C23" s="825">
        <v>309611702</v>
      </c>
      <c r="D23" s="805" t="s">
        <v>1025</v>
      </c>
      <c r="E23" s="809" t="s">
        <v>1024</v>
      </c>
      <c r="F23" s="849">
        <f>C23</f>
        <v>309611702</v>
      </c>
    </row>
    <row r="24" spans="1:6" ht="13.5" customHeight="1">
      <c r="A24" s="1064" t="s">
        <v>205</v>
      </c>
      <c r="B24" s="1066" t="s">
        <v>1043</v>
      </c>
      <c r="C24" s="1068">
        <f>C27+C28+C31+C32+C36</f>
        <v>193593752.15</v>
      </c>
      <c r="D24" s="805" t="s">
        <v>1044</v>
      </c>
      <c r="E24" s="806" t="s">
        <v>1045</v>
      </c>
      <c r="F24" s="849">
        <v>181171356.15</v>
      </c>
    </row>
    <row r="25" spans="1:6" ht="13.5" customHeight="1">
      <c r="A25" s="1070"/>
      <c r="B25" s="1071"/>
      <c r="C25" s="1072"/>
      <c r="D25" s="805" t="s">
        <v>913</v>
      </c>
      <c r="E25" s="806" t="s">
        <v>1014</v>
      </c>
      <c r="F25" s="849">
        <v>12399396</v>
      </c>
    </row>
    <row r="26" spans="1:8" ht="22.5">
      <c r="A26" s="1065"/>
      <c r="B26" s="1067"/>
      <c r="C26" s="1069"/>
      <c r="D26" s="805" t="s">
        <v>914</v>
      </c>
      <c r="E26" s="809" t="s">
        <v>689</v>
      </c>
      <c r="F26" s="849">
        <f>F37</f>
        <v>23000</v>
      </c>
      <c r="H26" s="747"/>
    </row>
    <row r="27" spans="1:6" ht="13.5" customHeight="1">
      <c r="A27" s="848" t="s">
        <v>206</v>
      </c>
      <c r="B27" s="809" t="s">
        <v>1046</v>
      </c>
      <c r="C27" s="807"/>
      <c r="D27" s="805" t="s">
        <v>1047</v>
      </c>
      <c r="E27" s="806" t="s">
        <v>1046</v>
      </c>
      <c r="F27" s="853"/>
    </row>
    <row r="28" spans="1:6" ht="13.5" customHeight="1">
      <c r="A28" s="848" t="s">
        <v>103</v>
      </c>
      <c r="B28" s="809" t="s">
        <v>1048</v>
      </c>
      <c r="C28" s="807">
        <f>SUM(C29:C30)</f>
        <v>11732748</v>
      </c>
      <c r="D28" s="805" t="s">
        <v>913</v>
      </c>
      <c r="E28" s="806" t="s">
        <v>1014</v>
      </c>
      <c r="F28" s="849">
        <f>F29+F30</f>
        <v>11732748</v>
      </c>
    </row>
    <row r="29" spans="1:6" ht="22.5">
      <c r="A29" s="848" t="s">
        <v>207</v>
      </c>
      <c r="B29" s="824" t="s">
        <v>1049</v>
      </c>
      <c r="C29" s="825">
        <v>2473643</v>
      </c>
      <c r="D29" s="805" t="s">
        <v>1050</v>
      </c>
      <c r="E29" s="806" t="s">
        <v>1051</v>
      </c>
      <c r="F29" s="849">
        <v>2473643</v>
      </c>
    </row>
    <row r="30" spans="1:6" ht="22.5">
      <c r="A30" s="848" t="s">
        <v>208</v>
      </c>
      <c r="B30" s="824" t="s">
        <v>1052</v>
      </c>
      <c r="C30" s="825">
        <v>9259105</v>
      </c>
      <c r="D30" s="805" t="s">
        <v>1053</v>
      </c>
      <c r="E30" s="806" t="s">
        <v>1054</v>
      </c>
      <c r="F30" s="849">
        <f>C30</f>
        <v>9259105</v>
      </c>
    </row>
    <row r="31" spans="1:6" ht="13.5" customHeight="1">
      <c r="A31" s="848" t="s">
        <v>91</v>
      </c>
      <c r="B31" s="809" t="s">
        <v>1055</v>
      </c>
      <c r="C31" s="817"/>
      <c r="D31" s="805" t="s">
        <v>1056</v>
      </c>
      <c r="E31" s="806" t="s">
        <v>1057</v>
      </c>
      <c r="F31" s="854"/>
    </row>
    <row r="32" spans="1:6" ht="13.5" customHeight="1">
      <c r="A32" s="848" t="s">
        <v>209</v>
      </c>
      <c r="B32" s="809" t="s">
        <v>1058</v>
      </c>
      <c r="C32" s="807">
        <f>SUM(C33:C35)</f>
        <v>181171356.15</v>
      </c>
      <c r="D32" s="805" t="s">
        <v>912</v>
      </c>
      <c r="E32" s="806" t="s">
        <v>1045</v>
      </c>
      <c r="F32" s="855">
        <f>SUM(F33:F35)</f>
        <v>181171356.15</v>
      </c>
    </row>
    <row r="33" spans="1:6" ht="13.5" customHeight="1">
      <c r="A33" s="848" t="s">
        <v>104</v>
      </c>
      <c r="B33" s="809" t="s">
        <v>1059</v>
      </c>
      <c r="C33" s="807">
        <v>45690</v>
      </c>
      <c r="D33" s="805" t="s">
        <v>1060</v>
      </c>
      <c r="E33" s="806" t="s">
        <v>569</v>
      </c>
      <c r="F33" s="855">
        <f>C33</f>
        <v>45690</v>
      </c>
    </row>
    <row r="34" spans="1:6" ht="13.5" customHeight="1">
      <c r="A34" s="848" t="s">
        <v>105</v>
      </c>
      <c r="B34" s="1079" t="s">
        <v>1061</v>
      </c>
      <c r="C34" s="1077">
        <v>181125666.15</v>
      </c>
      <c r="D34" s="805" t="s">
        <v>1062</v>
      </c>
      <c r="E34" s="806" t="s">
        <v>570</v>
      </c>
      <c r="F34" s="855">
        <f>C34</f>
        <v>181125666.15</v>
      </c>
    </row>
    <row r="35" spans="1:6" ht="13.5" customHeight="1">
      <c r="A35" s="848" t="s">
        <v>106</v>
      </c>
      <c r="B35" s="1080"/>
      <c r="C35" s="1078"/>
      <c r="D35" s="805" t="s">
        <v>1063</v>
      </c>
      <c r="E35" s="806" t="s">
        <v>571</v>
      </c>
      <c r="F35" s="853"/>
    </row>
    <row r="36" spans="1:6" ht="24" customHeight="1">
      <c r="A36" s="1070" t="s">
        <v>107</v>
      </c>
      <c r="B36" s="1066" t="s">
        <v>1064</v>
      </c>
      <c r="C36" s="1053">
        <f>C38+C39</f>
        <v>689648</v>
      </c>
      <c r="D36" s="805" t="s">
        <v>913</v>
      </c>
      <c r="E36" s="806" t="s">
        <v>1014</v>
      </c>
      <c r="F36" s="849">
        <f>F39+F38</f>
        <v>666648</v>
      </c>
    </row>
    <row r="37" spans="1:6" ht="22.5">
      <c r="A37" s="1065"/>
      <c r="B37" s="1067"/>
      <c r="C37" s="1054"/>
      <c r="D37" s="805" t="s">
        <v>914</v>
      </c>
      <c r="E37" s="809" t="s">
        <v>689</v>
      </c>
      <c r="F37" s="849">
        <f>F40</f>
        <v>23000</v>
      </c>
    </row>
    <row r="38" spans="1:6" ht="22.5">
      <c r="A38" s="852" t="s">
        <v>210</v>
      </c>
      <c r="B38" s="810" t="s">
        <v>1065</v>
      </c>
      <c r="C38" s="820">
        <v>547648</v>
      </c>
      <c r="D38" s="816" t="s">
        <v>1034</v>
      </c>
      <c r="E38" s="813" t="s">
        <v>1066</v>
      </c>
      <c r="F38" s="851">
        <v>547648</v>
      </c>
    </row>
    <row r="39" spans="1:6" ht="13.5" customHeight="1">
      <c r="A39" s="1064" t="s">
        <v>211</v>
      </c>
      <c r="B39" s="1066" t="s">
        <v>691</v>
      </c>
      <c r="C39" s="1068">
        <v>142000</v>
      </c>
      <c r="D39" s="816" t="s">
        <v>1067</v>
      </c>
      <c r="E39" s="813" t="s">
        <v>1014</v>
      </c>
      <c r="F39" s="856">
        <v>119000</v>
      </c>
    </row>
    <row r="40" spans="1:6" ht="22.5">
      <c r="A40" s="1065"/>
      <c r="B40" s="1067"/>
      <c r="C40" s="1069"/>
      <c r="D40" s="816" t="s">
        <v>914</v>
      </c>
      <c r="E40" s="813" t="s">
        <v>689</v>
      </c>
      <c r="F40" s="856">
        <v>23000</v>
      </c>
    </row>
    <row r="41" spans="1:6" ht="13.5" customHeight="1">
      <c r="A41" s="848" t="s">
        <v>195</v>
      </c>
      <c r="B41" s="809" t="s">
        <v>1068</v>
      </c>
      <c r="C41" s="807">
        <f>C42+C51</f>
        <v>1552877261</v>
      </c>
      <c r="D41" s="805" t="s">
        <v>916</v>
      </c>
      <c r="E41" s="806" t="s">
        <v>1069</v>
      </c>
      <c r="F41" s="849">
        <f>F43+F51</f>
        <v>1552877261</v>
      </c>
    </row>
    <row r="42" spans="1:6" ht="13.5" customHeight="1">
      <c r="A42" s="848" t="s">
        <v>212</v>
      </c>
      <c r="B42" s="809" t="s">
        <v>1070</v>
      </c>
      <c r="C42" s="807">
        <f>C43</f>
        <v>1881350414</v>
      </c>
      <c r="D42" s="805" t="s">
        <v>916</v>
      </c>
      <c r="E42" s="806" t="s">
        <v>1069</v>
      </c>
      <c r="F42" s="849">
        <f>C42</f>
        <v>1881350414</v>
      </c>
    </row>
    <row r="43" spans="1:7" ht="23.25" thickBot="1">
      <c r="A43" s="857" t="s">
        <v>108</v>
      </c>
      <c r="B43" s="858" t="s">
        <v>1071</v>
      </c>
      <c r="C43" s="859">
        <v>1881350414</v>
      </c>
      <c r="D43" s="860" t="s">
        <v>1072</v>
      </c>
      <c r="E43" s="861" t="s">
        <v>583</v>
      </c>
      <c r="F43" s="862">
        <f>C43</f>
        <v>1881350414</v>
      </c>
      <c r="G43" s="746"/>
    </row>
    <row r="44" spans="1:7" ht="7.5" customHeight="1" thickTop="1">
      <c r="A44" s="843"/>
      <c r="B44" s="844"/>
      <c r="C44" s="845"/>
      <c r="D44" s="846"/>
      <c r="E44" s="847"/>
      <c r="F44" s="845"/>
      <c r="G44" s="746"/>
    </row>
    <row r="45" spans="1:7" ht="7.5" customHeight="1" thickBot="1">
      <c r="A45" s="972"/>
      <c r="B45" s="973"/>
      <c r="C45" s="974"/>
      <c r="D45" s="975"/>
      <c r="E45" s="976"/>
      <c r="F45" s="974"/>
      <c r="G45" s="746"/>
    </row>
    <row r="46" spans="1:6" ht="13.5" customHeight="1" thickTop="1">
      <c r="A46" s="1055" t="s">
        <v>1006</v>
      </c>
      <c r="B46" s="1056"/>
      <c r="C46" s="1056"/>
      <c r="D46" s="1056"/>
      <c r="E46" s="1056"/>
      <c r="F46" s="1057"/>
    </row>
    <row r="47" spans="1:6" s="743" customFormat="1" ht="13.5" customHeight="1">
      <c r="A47" s="1058" t="s">
        <v>230</v>
      </c>
      <c r="B47" s="1060" t="s">
        <v>1007</v>
      </c>
      <c r="C47" s="1060"/>
      <c r="D47" s="1060" t="s">
        <v>1008</v>
      </c>
      <c r="E47" s="1061"/>
      <c r="F47" s="1062"/>
    </row>
    <row r="48" spans="1:6" s="743" customFormat="1" ht="17.25" customHeight="1">
      <c r="A48" s="1058"/>
      <c r="B48" s="1060" t="s">
        <v>201</v>
      </c>
      <c r="C48" s="1060" t="s">
        <v>1009</v>
      </c>
      <c r="D48" s="1060" t="s">
        <v>1010</v>
      </c>
      <c r="E48" s="1060" t="s">
        <v>201</v>
      </c>
      <c r="F48" s="1075" t="s">
        <v>1009</v>
      </c>
    </row>
    <row r="49" spans="1:6" s="743" customFormat="1" ht="16.5">
      <c r="A49" s="1059"/>
      <c r="B49" s="1063"/>
      <c r="C49" s="1063"/>
      <c r="D49" s="1063"/>
      <c r="E49" s="1063"/>
      <c r="F49" s="1076"/>
    </row>
    <row r="50" spans="1:6" s="744" customFormat="1" ht="13.5" customHeight="1" thickBot="1">
      <c r="A50" s="864" t="s">
        <v>943</v>
      </c>
      <c r="B50" s="865" t="s">
        <v>937</v>
      </c>
      <c r="C50" s="865" t="s">
        <v>912</v>
      </c>
      <c r="D50" s="865" t="s">
        <v>913</v>
      </c>
      <c r="E50" s="865" t="s">
        <v>938</v>
      </c>
      <c r="F50" s="866" t="s">
        <v>915</v>
      </c>
    </row>
    <row r="51" spans="1:6" ht="13.5" customHeight="1" thickTop="1">
      <c r="A51" s="850" t="s">
        <v>196</v>
      </c>
      <c r="B51" s="811" t="s">
        <v>1073</v>
      </c>
      <c r="C51" s="812">
        <f>C52</f>
        <v>-328473153</v>
      </c>
      <c r="D51" s="808" t="s">
        <v>1074</v>
      </c>
      <c r="E51" s="877" t="s">
        <v>586</v>
      </c>
      <c r="F51" s="863">
        <f>C51</f>
        <v>-328473153</v>
      </c>
    </row>
    <row r="52" spans="1:6" ht="22.5">
      <c r="A52" s="848" t="s">
        <v>213</v>
      </c>
      <c r="B52" s="809" t="s">
        <v>1075</v>
      </c>
      <c r="C52" s="807">
        <v>-328473153</v>
      </c>
      <c r="D52" s="827" t="s">
        <v>1074</v>
      </c>
      <c r="E52" s="818" t="s">
        <v>586</v>
      </c>
      <c r="F52" s="849">
        <f>C52</f>
        <v>-328473153</v>
      </c>
    </row>
    <row r="53" spans="1:6" ht="22.5">
      <c r="A53" s="848" t="s">
        <v>197</v>
      </c>
      <c r="B53" s="809" t="s">
        <v>1076</v>
      </c>
      <c r="C53" s="807"/>
      <c r="D53" s="827" t="s">
        <v>1077</v>
      </c>
      <c r="E53" s="828" t="s">
        <v>587</v>
      </c>
      <c r="F53" s="853"/>
    </row>
    <row r="54" spans="1:6" ht="22.5">
      <c r="A54" s="848" t="s">
        <v>109</v>
      </c>
      <c r="B54" s="809" t="s">
        <v>1078</v>
      </c>
      <c r="C54" s="807">
        <f>C55</f>
        <v>181171356.15</v>
      </c>
      <c r="D54" s="827" t="s">
        <v>1079</v>
      </c>
      <c r="E54" s="828" t="s">
        <v>585</v>
      </c>
      <c r="F54" s="849">
        <f>C54</f>
        <v>181171356.15</v>
      </c>
    </row>
    <row r="55" spans="1:6" ht="22.5">
      <c r="A55" s="848" t="s">
        <v>111</v>
      </c>
      <c r="B55" s="809" t="s">
        <v>1080</v>
      </c>
      <c r="C55" s="807">
        <f>SUM(C56:C56)</f>
        <v>181171356.15</v>
      </c>
      <c r="D55" s="827" t="s">
        <v>1079</v>
      </c>
      <c r="E55" s="818" t="s">
        <v>585</v>
      </c>
      <c r="F55" s="849">
        <f>C55</f>
        <v>181171356.15</v>
      </c>
    </row>
    <row r="56" spans="1:6" ht="22.5">
      <c r="A56" s="848" t="s">
        <v>214</v>
      </c>
      <c r="B56" s="809" t="s">
        <v>1081</v>
      </c>
      <c r="C56" s="807">
        <v>181171356.15</v>
      </c>
      <c r="D56" s="827" t="s">
        <v>1079</v>
      </c>
      <c r="E56" s="818" t="s">
        <v>585</v>
      </c>
      <c r="F56" s="849">
        <f>C56</f>
        <v>181171356.15</v>
      </c>
    </row>
    <row r="57" spans="1:6" ht="45.75">
      <c r="A57" s="848" t="s">
        <v>112</v>
      </c>
      <c r="B57" s="809" t="s">
        <v>1082</v>
      </c>
      <c r="C57" s="807"/>
      <c r="D57" s="816" t="s">
        <v>1083</v>
      </c>
      <c r="E57" s="815" t="s">
        <v>695</v>
      </c>
      <c r="F57" s="854"/>
    </row>
    <row r="58" spans="1:6" ht="22.5">
      <c r="A58" s="848" t="s">
        <v>215</v>
      </c>
      <c r="B58" s="809" t="s">
        <v>1084</v>
      </c>
      <c r="C58" s="807"/>
      <c r="D58" s="805" t="s">
        <v>1085</v>
      </c>
      <c r="E58" s="813" t="s">
        <v>1086</v>
      </c>
      <c r="F58" s="867"/>
    </row>
    <row r="59" spans="1:6" ht="13.5" customHeight="1">
      <c r="A59" s="848" t="s">
        <v>113</v>
      </c>
      <c r="B59" s="809" t="s">
        <v>1089</v>
      </c>
      <c r="C59" s="807">
        <f>C60+C61</f>
        <v>1141540</v>
      </c>
      <c r="D59" s="805" t="s">
        <v>917</v>
      </c>
      <c r="E59" s="806" t="s">
        <v>1090</v>
      </c>
      <c r="F59" s="849">
        <f>F60+F61</f>
        <v>1141540</v>
      </c>
    </row>
    <row r="60" spans="1:6" ht="34.5">
      <c r="A60" s="848" t="s">
        <v>198</v>
      </c>
      <c r="B60" s="824" t="s">
        <v>1093</v>
      </c>
      <c r="C60" s="825">
        <v>388543</v>
      </c>
      <c r="D60" s="805" t="s">
        <v>1087</v>
      </c>
      <c r="E60" s="813" t="s">
        <v>1088</v>
      </c>
      <c r="F60" s="851">
        <v>388543</v>
      </c>
    </row>
    <row r="61" spans="1:6" ht="34.5">
      <c r="A61" s="848" t="s">
        <v>216</v>
      </c>
      <c r="B61" s="809" t="s">
        <v>692</v>
      </c>
      <c r="C61" s="807">
        <f>SUM(C62:C63)</f>
        <v>752997</v>
      </c>
      <c r="D61" s="805" t="s">
        <v>917</v>
      </c>
      <c r="E61" s="806" t="s">
        <v>1090</v>
      </c>
      <c r="F61" s="849">
        <f>SUM(F62:F62)+F63</f>
        <v>752997</v>
      </c>
    </row>
    <row r="62" spans="1:6" s="836" customFormat="1" ht="22.5">
      <c r="A62" s="868" t="s">
        <v>217</v>
      </c>
      <c r="B62" s="832" t="s">
        <v>674</v>
      </c>
      <c r="C62" s="833">
        <v>721441</v>
      </c>
      <c r="D62" s="834" t="s">
        <v>675</v>
      </c>
      <c r="E62" s="829" t="s">
        <v>697</v>
      </c>
      <c r="F62" s="869">
        <v>721441</v>
      </c>
    </row>
    <row r="63" spans="1:6" s="836" customFormat="1" ht="34.5">
      <c r="A63" s="868" t="s">
        <v>218</v>
      </c>
      <c r="B63" s="837" t="s">
        <v>676</v>
      </c>
      <c r="C63" s="838">
        <v>31556</v>
      </c>
      <c r="D63" s="839" t="s">
        <v>1091</v>
      </c>
      <c r="E63" s="829" t="s">
        <v>1092</v>
      </c>
      <c r="F63" s="870">
        <v>31556</v>
      </c>
    </row>
    <row r="64" spans="1:6" ht="26.25" customHeight="1">
      <c r="A64" s="848" t="s">
        <v>219</v>
      </c>
      <c r="B64" s="809" t="s">
        <v>677</v>
      </c>
      <c r="C64" s="807">
        <f>SUM(C65)</f>
        <v>99718</v>
      </c>
      <c r="D64" s="816" t="s">
        <v>678</v>
      </c>
      <c r="E64" s="813" t="s">
        <v>679</v>
      </c>
      <c r="F64" s="849">
        <f>F65</f>
        <v>99718</v>
      </c>
    </row>
    <row r="65" spans="1:6" ht="34.5">
      <c r="A65" s="848" t="s">
        <v>199</v>
      </c>
      <c r="B65" s="809" t="s">
        <v>698</v>
      </c>
      <c r="C65" s="807">
        <f>SUM(C66:C66)</f>
        <v>99718</v>
      </c>
      <c r="D65" s="816" t="s">
        <v>675</v>
      </c>
      <c r="E65" s="813" t="s">
        <v>680</v>
      </c>
      <c r="F65" s="849">
        <f>SUM(F66:F66)</f>
        <v>99718</v>
      </c>
    </row>
    <row r="66" spans="1:6" s="836" customFormat="1" ht="34.5">
      <c r="A66" s="868" t="s">
        <v>220</v>
      </c>
      <c r="B66" s="832" t="s">
        <v>681</v>
      </c>
      <c r="C66" s="840">
        <v>99718</v>
      </c>
      <c r="D66" s="834" t="s">
        <v>675</v>
      </c>
      <c r="E66" s="829" t="s">
        <v>680</v>
      </c>
      <c r="F66" s="870">
        <f>C66</f>
        <v>99718</v>
      </c>
    </row>
    <row r="67" spans="1:6" ht="41.25" customHeight="1">
      <c r="A67" s="848" t="s">
        <v>200</v>
      </c>
      <c r="B67" s="809" t="s">
        <v>693</v>
      </c>
      <c r="C67" s="807">
        <f>C68</f>
        <v>149578</v>
      </c>
      <c r="D67" s="816" t="s">
        <v>694</v>
      </c>
      <c r="E67" s="815" t="s">
        <v>700</v>
      </c>
      <c r="F67" s="849">
        <f>C67</f>
        <v>149578</v>
      </c>
    </row>
    <row r="68" spans="1:6" s="836" customFormat="1" ht="22.5">
      <c r="A68" s="868" t="s">
        <v>114</v>
      </c>
      <c r="B68" s="832" t="s">
        <v>682</v>
      </c>
      <c r="C68" s="835">
        <v>149578</v>
      </c>
      <c r="D68" s="841" t="s">
        <v>699</v>
      </c>
      <c r="E68" s="842" t="s">
        <v>696</v>
      </c>
      <c r="F68" s="870">
        <f>C68</f>
        <v>149578</v>
      </c>
    </row>
    <row r="69" spans="1:6" s="836" customFormat="1" ht="23.25" thickBot="1">
      <c r="A69" s="871" t="s">
        <v>221</v>
      </c>
      <c r="B69" s="872" t="s">
        <v>683</v>
      </c>
      <c r="C69" s="873"/>
      <c r="D69" s="874" t="s">
        <v>684</v>
      </c>
      <c r="E69" s="875" t="s">
        <v>696</v>
      </c>
      <c r="F69" s="876"/>
    </row>
    <row r="70" ht="15" thickTop="1"/>
  </sheetData>
  <sheetProtection/>
  <mergeCells count="39">
    <mergeCell ref="D5:F5"/>
    <mergeCell ref="F6:F7"/>
    <mergeCell ref="C6:C7"/>
    <mergeCell ref="A24:A26"/>
    <mergeCell ref="E6:E7"/>
    <mergeCell ref="A9:A10"/>
    <mergeCell ref="B6:B7"/>
    <mergeCell ref="D6:D7"/>
    <mergeCell ref="B9:B10"/>
    <mergeCell ref="C9:C10"/>
    <mergeCell ref="A1:B1"/>
    <mergeCell ref="C1:F1"/>
    <mergeCell ref="A2:B2"/>
    <mergeCell ref="C2:F2"/>
    <mergeCell ref="F48:F49"/>
    <mergeCell ref="C34:C35"/>
    <mergeCell ref="B34:B35"/>
    <mergeCell ref="A4:F4"/>
    <mergeCell ref="A5:A7"/>
    <mergeCell ref="B5:C5"/>
    <mergeCell ref="A13:A14"/>
    <mergeCell ref="B13:B14"/>
    <mergeCell ref="C13:C14"/>
    <mergeCell ref="A39:A40"/>
    <mergeCell ref="B39:B40"/>
    <mergeCell ref="C39:C40"/>
    <mergeCell ref="A36:A37"/>
    <mergeCell ref="B24:B26"/>
    <mergeCell ref="C24:C26"/>
    <mergeCell ref="B36:B37"/>
    <mergeCell ref="C36:C37"/>
    <mergeCell ref="A46:F46"/>
    <mergeCell ref="A47:A49"/>
    <mergeCell ref="B47:C47"/>
    <mergeCell ref="D47:F47"/>
    <mergeCell ref="B48:B49"/>
    <mergeCell ref="C48:C49"/>
    <mergeCell ref="D48:D49"/>
    <mergeCell ref="E48:E4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rowBreaks count="1" manualBreakCount="1">
    <brk id="44" max="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F93"/>
  <sheetViews>
    <sheetView zoomScaleSheetLayoutView="75" zoomScalePageLayoutView="0" workbookViewId="0" topLeftCell="A1">
      <selection activeCell="A1" sqref="A1:B1"/>
    </sheetView>
  </sheetViews>
  <sheetFormatPr defaultColWidth="9.140625" defaultRowHeight="12.75"/>
  <cols>
    <col min="1" max="1" width="5.7109375" style="749" customWidth="1"/>
    <col min="2" max="2" width="26.7109375" style="751" customWidth="1"/>
    <col min="3" max="3" width="12.7109375" style="750" customWidth="1"/>
    <col min="4" max="4" width="10.7109375" style="752" customWidth="1"/>
    <col min="5" max="5" width="26.7109375" style="752" customWidth="1"/>
    <col min="6" max="6" width="12.7109375" style="752" customWidth="1"/>
    <col min="7" max="16384" width="9.140625" style="748" customWidth="1"/>
  </cols>
  <sheetData>
    <row r="1" spans="1:6" s="755" customFormat="1" ht="13.5" customHeight="1">
      <c r="A1" s="1102" t="s">
        <v>1004</v>
      </c>
      <c r="B1" s="1102"/>
      <c r="C1" s="1102" t="s">
        <v>685</v>
      </c>
      <c r="D1" s="1102"/>
      <c r="E1" s="1102"/>
      <c r="F1" s="1102"/>
    </row>
    <row r="2" spans="1:6" s="755" customFormat="1" ht="13.5" customHeight="1">
      <c r="A2" s="1102" t="s">
        <v>1005</v>
      </c>
      <c r="B2" s="1102"/>
      <c r="C2" s="1103">
        <v>768979</v>
      </c>
      <c r="D2" s="1103"/>
      <c r="E2" s="1103"/>
      <c r="F2" s="1103"/>
    </row>
    <row r="3" spans="1:6" s="755" customFormat="1" ht="13.5" customHeight="1" thickBot="1">
      <c r="A3" s="753"/>
      <c r="B3" s="754"/>
      <c r="C3" s="773"/>
      <c r="D3" s="774"/>
      <c r="E3" s="774"/>
      <c r="F3" s="774"/>
    </row>
    <row r="4" spans="1:6" s="756" customFormat="1" ht="13.5" customHeight="1" thickTop="1">
      <c r="A4" s="1104" t="s">
        <v>1006</v>
      </c>
      <c r="B4" s="1105"/>
      <c r="C4" s="1105"/>
      <c r="D4" s="1105"/>
      <c r="E4" s="1105"/>
      <c r="F4" s="1106"/>
    </row>
    <row r="5" spans="1:6" s="756" customFormat="1" ht="13.5" customHeight="1">
      <c r="A5" s="1107" t="s">
        <v>230</v>
      </c>
      <c r="B5" s="1096" t="s">
        <v>1007</v>
      </c>
      <c r="C5" s="1096"/>
      <c r="D5" s="1096" t="s">
        <v>1008</v>
      </c>
      <c r="E5" s="1098"/>
      <c r="F5" s="1099"/>
    </row>
    <row r="6" spans="1:6" s="756" customFormat="1" ht="18.75" customHeight="1">
      <c r="A6" s="1107"/>
      <c r="B6" s="1094" t="s">
        <v>201</v>
      </c>
      <c r="C6" s="1096" t="s">
        <v>1009</v>
      </c>
      <c r="D6" s="1096" t="s">
        <v>1010</v>
      </c>
      <c r="E6" s="1096" t="s">
        <v>201</v>
      </c>
      <c r="F6" s="1100" t="s">
        <v>1009</v>
      </c>
    </row>
    <row r="7" spans="1:6" s="756" customFormat="1" ht="14.25" customHeight="1">
      <c r="A7" s="1108"/>
      <c r="B7" s="1095"/>
      <c r="C7" s="1097"/>
      <c r="D7" s="1097"/>
      <c r="E7" s="1097"/>
      <c r="F7" s="1101"/>
    </row>
    <row r="8" spans="1:6" s="757" customFormat="1" ht="13.5" customHeight="1" thickBot="1">
      <c r="A8" s="782" t="s">
        <v>910</v>
      </c>
      <c r="B8" s="781" t="s">
        <v>937</v>
      </c>
      <c r="C8" s="781" t="s">
        <v>912</v>
      </c>
      <c r="D8" s="781" t="s">
        <v>913</v>
      </c>
      <c r="E8" s="781" t="s">
        <v>938</v>
      </c>
      <c r="F8" s="783" t="s">
        <v>915</v>
      </c>
    </row>
    <row r="9" spans="1:6" s="756" customFormat="1" ht="81" thickTop="1">
      <c r="A9" s="784" t="s">
        <v>92</v>
      </c>
      <c r="B9" s="762" t="s">
        <v>1011</v>
      </c>
      <c r="C9" s="763"/>
      <c r="D9" s="780" t="s">
        <v>686</v>
      </c>
      <c r="E9" s="762" t="s">
        <v>687</v>
      </c>
      <c r="F9" s="785"/>
    </row>
    <row r="10" spans="1:6" s="756" customFormat="1" ht="13.5" customHeight="1">
      <c r="A10" s="786" t="s">
        <v>93</v>
      </c>
      <c r="B10" s="758" t="s">
        <v>1015</v>
      </c>
      <c r="C10" s="759"/>
      <c r="D10" s="760" t="s">
        <v>1016</v>
      </c>
      <c r="E10" s="761" t="s">
        <v>1015</v>
      </c>
      <c r="F10" s="787"/>
    </row>
    <row r="11" spans="1:6" s="756" customFormat="1" ht="13.5" customHeight="1">
      <c r="A11" s="1082" t="s">
        <v>94</v>
      </c>
      <c r="B11" s="1084" t="s">
        <v>1020</v>
      </c>
      <c r="C11" s="1086"/>
      <c r="D11" s="760" t="s">
        <v>1021</v>
      </c>
      <c r="E11" s="761" t="s">
        <v>1020</v>
      </c>
      <c r="F11" s="787"/>
    </row>
    <row r="12" spans="1:6" s="756" customFormat="1" ht="22.5">
      <c r="A12" s="1083"/>
      <c r="B12" s="1085"/>
      <c r="C12" s="1087"/>
      <c r="D12" s="760" t="s">
        <v>1022</v>
      </c>
      <c r="E12" s="761" t="s">
        <v>1023</v>
      </c>
      <c r="F12" s="787"/>
    </row>
    <row r="13" spans="1:6" s="768" customFormat="1" ht="13.5" customHeight="1">
      <c r="A13" s="789" t="s">
        <v>95</v>
      </c>
      <c r="B13" s="764" t="s">
        <v>1036</v>
      </c>
      <c r="C13" s="765"/>
      <c r="D13" s="766" t="s">
        <v>1037</v>
      </c>
      <c r="E13" s="767" t="s">
        <v>1036</v>
      </c>
      <c r="F13" s="790"/>
    </row>
    <row r="14" spans="1:6" s="756" customFormat="1" ht="45.75">
      <c r="A14" s="786" t="s">
        <v>96</v>
      </c>
      <c r="B14" s="758" t="s">
        <v>1041</v>
      </c>
      <c r="C14" s="759"/>
      <c r="D14" s="760" t="s">
        <v>910</v>
      </c>
      <c r="E14" s="758" t="s">
        <v>1013</v>
      </c>
      <c r="F14" s="787"/>
    </row>
    <row r="15" spans="1:6" s="756" customFormat="1" ht="69">
      <c r="A15" s="786" t="s">
        <v>97</v>
      </c>
      <c r="B15" s="758" t="s">
        <v>1043</v>
      </c>
      <c r="C15" s="759"/>
      <c r="D15" s="760" t="s">
        <v>688</v>
      </c>
      <c r="E15" s="758" t="s">
        <v>690</v>
      </c>
      <c r="F15" s="791"/>
    </row>
    <row r="16" spans="1:6" s="756" customFormat="1" ht="13.5" customHeight="1">
      <c r="A16" s="786" t="s">
        <v>98</v>
      </c>
      <c r="B16" s="758" t="s">
        <v>1046</v>
      </c>
      <c r="C16" s="759"/>
      <c r="D16" s="760" t="s">
        <v>1047</v>
      </c>
      <c r="E16" s="761" t="s">
        <v>1046</v>
      </c>
      <c r="F16" s="791"/>
    </row>
    <row r="17" spans="1:6" s="756" customFormat="1" ht="13.5" customHeight="1">
      <c r="A17" s="786" t="s">
        <v>99</v>
      </c>
      <c r="B17" s="758" t="s">
        <v>1048</v>
      </c>
      <c r="C17" s="759"/>
      <c r="D17" s="760" t="s">
        <v>913</v>
      </c>
      <c r="E17" s="761" t="s">
        <v>1014</v>
      </c>
      <c r="F17" s="787"/>
    </row>
    <row r="18" spans="1:6" s="756" customFormat="1" ht="13.5" customHeight="1">
      <c r="A18" s="786" t="s">
        <v>100</v>
      </c>
      <c r="B18" s="758" t="s">
        <v>1055</v>
      </c>
      <c r="C18" s="769"/>
      <c r="D18" s="760" t="s">
        <v>1056</v>
      </c>
      <c r="E18" s="761" t="s">
        <v>1057</v>
      </c>
      <c r="F18" s="792"/>
    </row>
    <row r="19" spans="1:6" s="756" customFormat="1" ht="13.5" customHeight="1">
      <c r="A19" s="786" t="s">
        <v>101</v>
      </c>
      <c r="B19" s="758" t="s">
        <v>1058</v>
      </c>
      <c r="C19" s="759">
        <f>SUM(C20:C22)</f>
        <v>3840777.05</v>
      </c>
      <c r="D19" s="760" t="s">
        <v>912</v>
      </c>
      <c r="E19" s="761" t="s">
        <v>1045</v>
      </c>
      <c r="F19" s="787">
        <f>SUM(F20:F22)</f>
        <v>3840777.05</v>
      </c>
    </row>
    <row r="20" spans="1:6" s="779" customFormat="1" ht="13.5" customHeight="1">
      <c r="A20" s="793" t="s">
        <v>203</v>
      </c>
      <c r="B20" s="775" t="s">
        <v>1059</v>
      </c>
      <c r="C20" s="776">
        <v>41345</v>
      </c>
      <c r="D20" s="777" t="s">
        <v>1060</v>
      </c>
      <c r="E20" s="778" t="s">
        <v>569</v>
      </c>
      <c r="F20" s="794">
        <f>C20</f>
        <v>41345</v>
      </c>
    </row>
    <row r="21" spans="1:6" s="779" customFormat="1" ht="13.5" customHeight="1">
      <c r="A21" s="1088" t="s">
        <v>102</v>
      </c>
      <c r="B21" s="1092" t="s">
        <v>1061</v>
      </c>
      <c r="C21" s="1090">
        <v>3799432.05</v>
      </c>
      <c r="D21" s="777" t="s">
        <v>1062</v>
      </c>
      <c r="E21" s="778" t="s">
        <v>570</v>
      </c>
      <c r="F21" s="794">
        <f>C21</f>
        <v>3799432.05</v>
      </c>
    </row>
    <row r="22" spans="1:6" s="779" customFormat="1" ht="13.5" customHeight="1">
      <c r="A22" s="1089"/>
      <c r="B22" s="1093"/>
      <c r="C22" s="1091"/>
      <c r="D22" s="777" t="s">
        <v>1063</v>
      </c>
      <c r="E22" s="778" t="s">
        <v>571</v>
      </c>
      <c r="F22" s="795"/>
    </row>
    <row r="23" spans="1:6" s="756" customFormat="1" ht="13.5" customHeight="1">
      <c r="A23" s="1082" t="s">
        <v>204</v>
      </c>
      <c r="B23" s="1084" t="s">
        <v>1064</v>
      </c>
      <c r="C23" s="1086">
        <v>66016</v>
      </c>
      <c r="D23" s="760" t="s">
        <v>913</v>
      </c>
      <c r="E23" s="761" t="s">
        <v>1014</v>
      </c>
      <c r="F23" s="787">
        <v>35400</v>
      </c>
    </row>
    <row r="24" spans="1:6" s="756" customFormat="1" ht="22.5">
      <c r="A24" s="1083"/>
      <c r="B24" s="1085"/>
      <c r="C24" s="1087"/>
      <c r="D24" s="760" t="s">
        <v>914</v>
      </c>
      <c r="E24" s="758" t="s">
        <v>689</v>
      </c>
      <c r="F24" s="787">
        <v>30616</v>
      </c>
    </row>
    <row r="25" spans="1:6" s="756" customFormat="1" ht="13.5" customHeight="1">
      <c r="A25" s="786" t="s">
        <v>205</v>
      </c>
      <c r="B25" s="758" t="s">
        <v>1068</v>
      </c>
      <c r="C25" s="759"/>
      <c r="D25" s="760" t="s">
        <v>916</v>
      </c>
      <c r="E25" s="761" t="s">
        <v>1069</v>
      </c>
      <c r="F25" s="787">
        <f>F27+F29</f>
        <v>3498945.05</v>
      </c>
    </row>
    <row r="26" spans="1:6" s="756" customFormat="1" ht="13.5" customHeight="1">
      <c r="A26" s="786" t="s">
        <v>206</v>
      </c>
      <c r="B26" s="758" t="s">
        <v>1070</v>
      </c>
      <c r="C26" s="759"/>
      <c r="D26" s="760" t="s">
        <v>916</v>
      </c>
      <c r="E26" s="761" t="s">
        <v>1069</v>
      </c>
      <c r="F26" s="787"/>
    </row>
    <row r="27" spans="1:6" s="756" customFormat="1" ht="13.5" customHeight="1">
      <c r="A27" s="786" t="s">
        <v>103</v>
      </c>
      <c r="B27" s="758" t="s">
        <v>1073</v>
      </c>
      <c r="C27" s="759"/>
      <c r="D27" s="760" t="s">
        <v>1074</v>
      </c>
      <c r="E27" s="761" t="s">
        <v>586</v>
      </c>
      <c r="F27" s="787">
        <v>-341832</v>
      </c>
    </row>
    <row r="28" spans="1:6" s="756" customFormat="1" ht="22.5">
      <c r="A28" s="786" t="s">
        <v>207</v>
      </c>
      <c r="B28" s="758" t="s">
        <v>1076</v>
      </c>
      <c r="C28" s="759"/>
      <c r="D28" s="760" t="s">
        <v>1077</v>
      </c>
      <c r="E28" s="761" t="s">
        <v>587</v>
      </c>
      <c r="F28" s="791"/>
    </row>
    <row r="29" spans="1:6" s="756" customFormat="1" ht="22.5">
      <c r="A29" s="786" t="s">
        <v>208</v>
      </c>
      <c r="B29" s="758" t="s">
        <v>1078</v>
      </c>
      <c r="C29" s="759">
        <v>3840777.05</v>
      </c>
      <c r="D29" s="760" t="s">
        <v>1079</v>
      </c>
      <c r="E29" s="761" t="s">
        <v>585</v>
      </c>
      <c r="F29" s="787">
        <v>3840777.05</v>
      </c>
    </row>
    <row r="30" spans="1:6" s="756" customFormat="1" ht="13.5" customHeight="1">
      <c r="A30" s="788" t="s">
        <v>91</v>
      </c>
      <c r="B30" s="878" t="s">
        <v>1082</v>
      </c>
      <c r="C30" s="879">
        <f>C33</f>
        <v>407848</v>
      </c>
      <c r="D30" s="766" t="s">
        <v>917</v>
      </c>
      <c r="E30" s="767" t="s">
        <v>1090</v>
      </c>
      <c r="F30" s="787">
        <f>F33</f>
        <v>407848</v>
      </c>
    </row>
    <row r="31" spans="1:6" s="756" customFormat="1" ht="22.5">
      <c r="A31" s="786" t="s">
        <v>209</v>
      </c>
      <c r="B31" s="758" t="s">
        <v>1084</v>
      </c>
      <c r="C31" s="759"/>
      <c r="D31" s="760" t="s">
        <v>1085</v>
      </c>
      <c r="E31" s="767" t="s">
        <v>1086</v>
      </c>
      <c r="F31" s="796"/>
    </row>
    <row r="32" spans="1:6" s="756" customFormat="1" ht="13.5" customHeight="1">
      <c r="A32" s="786" t="s">
        <v>104</v>
      </c>
      <c r="B32" s="758" t="s">
        <v>1089</v>
      </c>
      <c r="C32" s="759"/>
      <c r="D32" s="760" t="s">
        <v>917</v>
      </c>
      <c r="E32" s="761" t="s">
        <v>1090</v>
      </c>
      <c r="F32" s="787"/>
    </row>
    <row r="33" spans="1:6" s="756" customFormat="1" ht="26.25" customHeight="1" thickBot="1">
      <c r="A33" s="797" t="s">
        <v>105</v>
      </c>
      <c r="B33" s="798" t="s">
        <v>677</v>
      </c>
      <c r="C33" s="799">
        <v>407848</v>
      </c>
      <c r="D33" s="800" t="s">
        <v>678</v>
      </c>
      <c r="E33" s="801" t="s">
        <v>679</v>
      </c>
      <c r="F33" s="802">
        <v>407848</v>
      </c>
    </row>
    <row r="34" spans="2:6" s="756" customFormat="1" ht="12" thickTop="1">
      <c r="B34" s="770"/>
      <c r="C34" s="771"/>
      <c r="D34" s="772"/>
      <c r="E34" s="772"/>
      <c r="F34" s="772"/>
    </row>
    <row r="35" spans="2:6" s="756" customFormat="1" ht="12">
      <c r="B35" s="770"/>
      <c r="C35" s="771"/>
      <c r="D35" s="772"/>
      <c r="E35" s="772"/>
      <c r="F35" s="772"/>
    </row>
    <row r="36" spans="2:6" s="756" customFormat="1" ht="12">
      <c r="B36" s="770"/>
      <c r="C36" s="771"/>
      <c r="D36" s="772"/>
      <c r="E36" s="772"/>
      <c r="F36" s="772"/>
    </row>
    <row r="37" spans="2:6" s="756" customFormat="1" ht="12">
      <c r="B37" s="770"/>
      <c r="C37" s="771"/>
      <c r="D37" s="772"/>
      <c r="E37" s="772"/>
      <c r="F37" s="772"/>
    </row>
    <row r="38" spans="2:6" s="756" customFormat="1" ht="12">
      <c r="B38" s="770"/>
      <c r="C38" s="771"/>
      <c r="D38" s="772"/>
      <c r="E38" s="772"/>
      <c r="F38" s="772"/>
    </row>
    <row r="39" spans="2:6" s="756" customFormat="1" ht="12">
      <c r="B39" s="770"/>
      <c r="C39" s="771"/>
      <c r="D39" s="772"/>
      <c r="E39" s="772"/>
      <c r="F39" s="772"/>
    </row>
    <row r="40" spans="2:6" s="756" customFormat="1" ht="12">
      <c r="B40" s="770"/>
      <c r="C40" s="771"/>
      <c r="D40" s="772"/>
      <c r="E40" s="772"/>
      <c r="F40" s="772"/>
    </row>
    <row r="41" spans="2:6" s="756" customFormat="1" ht="12">
      <c r="B41" s="770"/>
      <c r="C41" s="771"/>
      <c r="D41" s="772"/>
      <c r="E41" s="772"/>
      <c r="F41" s="772"/>
    </row>
    <row r="42" spans="2:6" s="756" customFormat="1" ht="12">
      <c r="B42" s="770"/>
      <c r="C42" s="771"/>
      <c r="D42" s="772"/>
      <c r="E42" s="772"/>
      <c r="F42" s="772"/>
    </row>
    <row r="43" spans="2:6" s="756" customFormat="1" ht="12">
      <c r="B43" s="770"/>
      <c r="C43" s="771"/>
      <c r="D43" s="772"/>
      <c r="E43" s="772"/>
      <c r="F43" s="772"/>
    </row>
    <row r="44" spans="2:6" s="756" customFormat="1" ht="12">
      <c r="B44" s="770"/>
      <c r="C44" s="771"/>
      <c r="D44" s="772"/>
      <c r="E44" s="772"/>
      <c r="F44" s="772"/>
    </row>
    <row r="45" spans="2:6" s="756" customFormat="1" ht="12">
      <c r="B45" s="770"/>
      <c r="C45" s="771"/>
      <c r="D45" s="772"/>
      <c r="E45" s="772"/>
      <c r="F45" s="772"/>
    </row>
    <row r="46" spans="2:6" s="756" customFormat="1" ht="12">
      <c r="B46" s="770"/>
      <c r="C46" s="771"/>
      <c r="D46" s="772"/>
      <c r="E46" s="772"/>
      <c r="F46" s="772"/>
    </row>
    <row r="47" spans="2:6" s="756" customFormat="1" ht="12">
      <c r="B47" s="770"/>
      <c r="C47" s="771"/>
      <c r="D47" s="772"/>
      <c r="E47" s="772"/>
      <c r="F47" s="772"/>
    </row>
    <row r="48" spans="2:6" s="756" customFormat="1" ht="12">
      <c r="B48" s="770"/>
      <c r="C48" s="771"/>
      <c r="D48" s="772"/>
      <c r="E48" s="772"/>
      <c r="F48" s="772"/>
    </row>
    <row r="49" spans="2:6" s="756" customFormat="1" ht="12">
      <c r="B49" s="770"/>
      <c r="C49" s="771"/>
      <c r="D49" s="772"/>
      <c r="E49" s="772"/>
      <c r="F49" s="772"/>
    </row>
    <row r="50" spans="2:6" s="756" customFormat="1" ht="12">
      <c r="B50" s="770"/>
      <c r="C50" s="771"/>
      <c r="D50" s="772"/>
      <c r="E50" s="772"/>
      <c r="F50" s="772"/>
    </row>
    <row r="51" spans="2:6" s="756" customFormat="1" ht="12">
      <c r="B51" s="770"/>
      <c r="C51" s="771"/>
      <c r="D51" s="772"/>
      <c r="E51" s="772"/>
      <c r="F51" s="772"/>
    </row>
    <row r="52" spans="2:6" s="756" customFormat="1" ht="12">
      <c r="B52" s="770"/>
      <c r="C52" s="771"/>
      <c r="D52" s="772"/>
      <c r="E52" s="772"/>
      <c r="F52" s="772"/>
    </row>
    <row r="53" spans="2:6" s="756" customFormat="1" ht="12">
      <c r="B53" s="770"/>
      <c r="C53" s="771"/>
      <c r="D53" s="772"/>
      <c r="E53" s="772"/>
      <c r="F53" s="772"/>
    </row>
    <row r="54" spans="2:6" s="756" customFormat="1" ht="12">
      <c r="B54" s="770"/>
      <c r="C54" s="771"/>
      <c r="D54" s="772"/>
      <c r="E54" s="772"/>
      <c r="F54" s="772"/>
    </row>
    <row r="55" spans="2:6" s="756" customFormat="1" ht="12">
      <c r="B55" s="770"/>
      <c r="C55" s="771"/>
      <c r="D55" s="772"/>
      <c r="E55" s="772"/>
      <c r="F55" s="772"/>
    </row>
    <row r="56" spans="2:6" s="756" customFormat="1" ht="12">
      <c r="B56" s="770"/>
      <c r="C56" s="771"/>
      <c r="D56" s="772"/>
      <c r="E56" s="772"/>
      <c r="F56" s="772"/>
    </row>
    <row r="57" spans="2:6" s="756" customFormat="1" ht="12">
      <c r="B57" s="770"/>
      <c r="C57" s="771"/>
      <c r="D57" s="772"/>
      <c r="E57" s="772"/>
      <c r="F57" s="772"/>
    </row>
    <row r="58" spans="2:6" s="756" customFormat="1" ht="12">
      <c r="B58" s="770"/>
      <c r="C58" s="771"/>
      <c r="D58" s="772"/>
      <c r="E58" s="772"/>
      <c r="F58" s="772"/>
    </row>
    <row r="59" spans="2:6" s="756" customFormat="1" ht="12">
      <c r="B59" s="770"/>
      <c r="C59" s="771"/>
      <c r="D59" s="772"/>
      <c r="E59" s="772"/>
      <c r="F59" s="772"/>
    </row>
    <row r="60" spans="2:6" s="756" customFormat="1" ht="12">
      <c r="B60" s="770"/>
      <c r="C60" s="771"/>
      <c r="D60" s="772"/>
      <c r="E60" s="772"/>
      <c r="F60" s="772"/>
    </row>
    <row r="61" spans="2:6" s="756" customFormat="1" ht="12">
      <c r="B61" s="770"/>
      <c r="C61" s="771"/>
      <c r="D61" s="772"/>
      <c r="E61" s="772"/>
      <c r="F61" s="772"/>
    </row>
    <row r="62" spans="2:6" s="756" customFormat="1" ht="12">
      <c r="B62" s="770"/>
      <c r="C62" s="771"/>
      <c r="D62" s="772"/>
      <c r="E62" s="772"/>
      <c r="F62" s="772"/>
    </row>
    <row r="63" spans="2:6" s="756" customFormat="1" ht="12">
      <c r="B63" s="770"/>
      <c r="C63" s="771"/>
      <c r="D63" s="772"/>
      <c r="E63" s="772"/>
      <c r="F63" s="772"/>
    </row>
    <row r="64" spans="2:6" s="756" customFormat="1" ht="12">
      <c r="B64" s="770"/>
      <c r="C64" s="771"/>
      <c r="D64" s="772"/>
      <c r="E64" s="772"/>
      <c r="F64" s="772"/>
    </row>
    <row r="65" spans="2:6" s="756" customFormat="1" ht="12">
      <c r="B65" s="770"/>
      <c r="C65" s="771"/>
      <c r="D65" s="772"/>
      <c r="E65" s="772"/>
      <c r="F65" s="772"/>
    </row>
    <row r="66" spans="2:6" s="756" customFormat="1" ht="12">
      <c r="B66" s="770"/>
      <c r="C66" s="771"/>
      <c r="D66" s="772"/>
      <c r="E66" s="772"/>
      <c r="F66" s="772"/>
    </row>
    <row r="67" spans="2:6" s="756" customFormat="1" ht="12">
      <c r="B67" s="770"/>
      <c r="C67" s="771"/>
      <c r="D67" s="772"/>
      <c r="E67" s="772"/>
      <c r="F67" s="772"/>
    </row>
    <row r="68" spans="2:6" s="756" customFormat="1" ht="12">
      <c r="B68" s="770"/>
      <c r="C68" s="771"/>
      <c r="D68" s="772"/>
      <c r="E68" s="772"/>
      <c r="F68" s="772"/>
    </row>
    <row r="69" spans="2:6" s="756" customFormat="1" ht="12">
      <c r="B69" s="770"/>
      <c r="C69" s="771"/>
      <c r="D69" s="772"/>
      <c r="E69" s="772"/>
      <c r="F69" s="772"/>
    </row>
    <row r="70" spans="2:6" s="756" customFormat="1" ht="12">
      <c r="B70" s="770"/>
      <c r="C70" s="771"/>
      <c r="D70" s="772"/>
      <c r="E70" s="772"/>
      <c r="F70" s="772"/>
    </row>
    <row r="71" spans="2:6" s="756" customFormat="1" ht="12">
      <c r="B71" s="770"/>
      <c r="C71" s="771"/>
      <c r="D71" s="772"/>
      <c r="E71" s="772"/>
      <c r="F71" s="772"/>
    </row>
    <row r="72" spans="2:6" s="756" customFormat="1" ht="12">
      <c r="B72" s="770"/>
      <c r="C72" s="771"/>
      <c r="D72" s="772"/>
      <c r="E72" s="772"/>
      <c r="F72" s="772"/>
    </row>
    <row r="73" spans="2:6" s="756" customFormat="1" ht="12">
      <c r="B73" s="770"/>
      <c r="C73" s="771"/>
      <c r="D73" s="772"/>
      <c r="E73" s="772"/>
      <c r="F73" s="772"/>
    </row>
    <row r="74" spans="2:6" s="756" customFormat="1" ht="12">
      <c r="B74" s="770"/>
      <c r="C74" s="771"/>
      <c r="D74" s="772"/>
      <c r="E74" s="772"/>
      <c r="F74" s="772"/>
    </row>
    <row r="75" spans="2:6" s="756" customFormat="1" ht="12">
      <c r="B75" s="770"/>
      <c r="C75" s="771"/>
      <c r="D75" s="772"/>
      <c r="E75" s="772"/>
      <c r="F75" s="772"/>
    </row>
    <row r="76" spans="2:6" s="756" customFormat="1" ht="12">
      <c r="B76" s="770"/>
      <c r="C76" s="771"/>
      <c r="D76" s="772"/>
      <c r="E76" s="772"/>
      <c r="F76" s="772"/>
    </row>
    <row r="77" spans="2:6" s="756" customFormat="1" ht="12">
      <c r="B77" s="770"/>
      <c r="C77" s="771"/>
      <c r="D77" s="772"/>
      <c r="E77" s="772"/>
      <c r="F77" s="772"/>
    </row>
    <row r="78" spans="2:6" s="756" customFormat="1" ht="12">
      <c r="B78" s="770"/>
      <c r="C78" s="771"/>
      <c r="D78" s="772"/>
      <c r="E78" s="772"/>
      <c r="F78" s="772"/>
    </row>
    <row r="79" spans="2:6" s="756" customFormat="1" ht="12">
      <c r="B79" s="770"/>
      <c r="C79" s="771"/>
      <c r="D79" s="772"/>
      <c r="E79" s="772"/>
      <c r="F79" s="772"/>
    </row>
    <row r="80" spans="2:6" s="756" customFormat="1" ht="12">
      <c r="B80" s="770"/>
      <c r="C80" s="771"/>
      <c r="D80" s="772"/>
      <c r="E80" s="772"/>
      <c r="F80" s="772"/>
    </row>
    <row r="81" spans="2:6" s="756" customFormat="1" ht="12">
      <c r="B81" s="770"/>
      <c r="C81" s="771"/>
      <c r="D81" s="772"/>
      <c r="E81" s="772"/>
      <c r="F81" s="772"/>
    </row>
    <row r="82" spans="2:6" s="756" customFormat="1" ht="12">
      <c r="B82" s="770"/>
      <c r="C82" s="771"/>
      <c r="D82" s="772"/>
      <c r="E82" s="772"/>
      <c r="F82" s="772"/>
    </row>
    <row r="83" spans="2:6" s="756" customFormat="1" ht="12">
      <c r="B83" s="770"/>
      <c r="C83" s="771"/>
      <c r="D83" s="772"/>
      <c r="E83" s="772"/>
      <c r="F83" s="772"/>
    </row>
    <row r="84" spans="2:6" s="756" customFormat="1" ht="12">
      <c r="B84" s="770"/>
      <c r="C84" s="771"/>
      <c r="D84" s="772"/>
      <c r="E84" s="772"/>
      <c r="F84" s="772"/>
    </row>
    <row r="85" spans="2:6" s="756" customFormat="1" ht="12">
      <c r="B85" s="770"/>
      <c r="C85" s="771"/>
      <c r="D85" s="772"/>
      <c r="E85" s="772"/>
      <c r="F85" s="772"/>
    </row>
    <row r="86" spans="2:6" s="756" customFormat="1" ht="12">
      <c r="B86" s="770"/>
      <c r="C86" s="771"/>
      <c r="D86" s="772"/>
      <c r="E86" s="772"/>
      <c r="F86" s="772"/>
    </row>
    <row r="87" spans="2:6" s="756" customFormat="1" ht="12">
      <c r="B87" s="770"/>
      <c r="C87" s="771"/>
      <c r="D87" s="772"/>
      <c r="E87" s="772"/>
      <c r="F87" s="772"/>
    </row>
    <row r="88" spans="2:6" s="756" customFormat="1" ht="12">
      <c r="B88" s="770"/>
      <c r="C88" s="771"/>
      <c r="D88" s="772"/>
      <c r="E88" s="772"/>
      <c r="F88" s="772"/>
    </row>
    <row r="89" spans="2:6" s="756" customFormat="1" ht="12">
      <c r="B89" s="770"/>
      <c r="C89" s="771"/>
      <c r="D89" s="772"/>
      <c r="E89" s="772"/>
      <c r="F89" s="772"/>
    </row>
    <row r="90" spans="2:6" s="756" customFormat="1" ht="12">
      <c r="B90" s="770"/>
      <c r="C90" s="771"/>
      <c r="D90" s="772"/>
      <c r="E90" s="772"/>
      <c r="F90" s="772"/>
    </row>
    <row r="91" spans="2:6" s="756" customFormat="1" ht="12">
      <c r="B91" s="770"/>
      <c r="C91" s="771"/>
      <c r="D91" s="772"/>
      <c r="E91" s="772"/>
      <c r="F91" s="772"/>
    </row>
    <row r="92" spans="2:6" s="756" customFormat="1" ht="12">
      <c r="B92" s="770"/>
      <c r="C92" s="771"/>
      <c r="D92" s="772"/>
      <c r="E92" s="772"/>
      <c r="F92" s="772"/>
    </row>
    <row r="93" spans="2:6" s="756" customFormat="1" ht="12">
      <c r="B93" s="770"/>
      <c r="C93" s="771"/>
      <c r="D93" s="772"/>
      <c r="E93" s="772"/>
      <c r="F93" s="772"/>
    </row>
  </sheetData>
  <sheetProtection/>
  <mergeCells count="22">
    <mergeCell ref="A11:A12"/>
    <mergeCell ref="B11:B12"/>
    <mergeCell ref="C11:C12"/>
    <mergeCell ref="A1:B1"/>
    <mergeCell ref="C1:F1"/>
    <mergeCell ref="A2:B2"/>
    <mergeCell ref="C2:F2"/>
    <mergeCell ref="A4:F4"/>
    <mergeCell ref="A5:A7"/>
    <mergeCell ref="B5:C5"/>
    <mergeCell ref="B6:B7"/>
    <mergeCell ref="D6:D7"/>
    <mergeCell ref="E6:E7"/>
    <mergeCell ref="D5:F5"/>
    <mergeCell ref="F6:F7"/>
    <mergeCell ref="C6:C7"/>
    <mergeCell ref="A23:A24"/>
    <mergeCell ref="B23:B24"/>
    <mergeCell ref="C23:C24"/>
    <mergeCell ref="A21:A22"/>
    <mergeCell ref="C21:C22"/>
    <mergeCell ref="B21:B2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5.7109375" style="9" customWidth="1"/>
    <col min="2" max="2" width="42.7109375" style="9" customWidth="1"/>
    <col min="3" max="5" width="10.7109375" style="9" customWidth="1"/>
    <col min="6" max="6" width="8.7109375" style="9" customWidth="1"/>
  </cols>
  <sheetData>
    <row r="1" spans="1:7" s="15" customFormat="1" ht="15" customHeight="1">
      <c r="A1" s="14"/>
      <c r="B1" s="14"/>
      <c r="C1" s="4"/>
      <c r="D1" s="4"/>
      <c r="E1" s="4"/>
      <c r="F1" s="5" t="s">
        <v>843</v>
      </c>
      <c r="G1" s="14"/>
    </row>
    <row r="2" spans="1:7" s="15" customFormat="1" ht="15" customHeight="1">
      <c r="A2" s="14"/>
      <c r="B2" s="14"/>
      <c r="C2" s="4"/>
      <c r="D2" s="4"/>
      <c r="E2" s="4"/>
      <c r="F2" s="5" t="str">
        <f>'1.a sz. mellélet'!E2</f>
        <v>a /2015. (V.  .) önkormányzati rendelethez</v>
      </c>
      <c r="G2" s="14"/>
    </row>
    <row r="3" spans="1:7" s="15" customFormat="1" ht="15" customHeight="1">
      <c r="A3" s="14"/>
      <c r="B3" s="14"/>
      <c r="C3" s="8"/>
      <c r="D3" s="8"/>
      <c r="E3" s="8"/>
      <c r="F3" s="8"/>
      <c r="G3" s="14"/>
    </row>
    <row r="4" spans="1:7" s="15" customFormat="1" ht="15" customHeight="1">
      <c r="A4" s="979" t="s">
        <v>941</v>
      </c>
      <c r="B4" s="979"/>
      <c r="C4" s="979"/>
      <c r="D4" s="979"/>
      <c r="E4" s="979"/>
      <c r="F4" s="979"/>
      <c r="G4" s="14"/>
    </row>
    <row r="5" spans="1:7" s="15" customFormat="1" ht="15" customHeight="1" thickBot="1">
      <c r="A5" s="547"/>
      <c r="B5" s="547"/>
      <c r="C5" s="547"/>
      <c r="D5" s="547"/>
      <c r="E5" s="547"/>
      <c r="F5" s="502" t="s">
        <v>227</v>
      </c>
      <c r="G5" s="14"/>
    </row>
    <row r="6" spans="1:6" s="15" customFormat="1" ht="34.5" thickTop="1">
      <c r="A6" s="615" t="s">
        <v>830</v>
      </c>
      <c r="B6" s="616" t="s">
        <v>201</v>
      </c>
      <c r="C6" s="617" t="s">
        <v>147</v>
      </c>
      <c r="D6" s="618" t="s">
        <v>135</v>
      </c>
      <c r="E6" s="32" t="s">
        <v>226</v>
      </c>
      <c r="F6" s="33" t="s">
        <v>229</v>
      </c>
    </row>
    <row r="7" spans="1:6" s="15" customFormat="1" ht="15" customHeight="1" thickBot="1">
      <c r="A7" s="619" t="s">
        <v>910</v>
      </c>
      <c r="B7" s="550" t="s">
        <v>937</v>
      </c>
      <c r="C7" s="551" t="s">
        <v>912</v>
      </c>
      <c r="D7" s="551" t="s">
        <v>913</v>
      </c>
      <c r="E7" s="551" t="s">
        <v>914</v>
      </c>
      <c r="F7" s="620" t="s">
        <v>915</v>
      </c>
    </row>
    <row r="8" spans="1:6" s="1" customFormat="1" ht="15" customHeight="1" thickTop="1">
      <c r="A8" s="980" t="s">
        <v>148</v>
      </c>
      <c r="B8" s="981"/>
      <c r="C8" s="981"/>
      <c r="D8" s="981"/>
      <c r="E8" s="981"/>
      <c r="F8" s="982"/>
    </row>
    <row r="9" spans="1:6" s="1" customFormat="1" ht="15" customHeight="1">
      <c r="A9" s="605" t="s">
        <v>92</v>
      </c>
      <c r="B9" s="552" t="s">
        <v>45</v>
      </c>
      <c r="C9" s="553">
        <f>'5.sz. melléklet'!C54+'30.sz. melléklet'!C12</f>
        <v>52868</v>
      </c>
      <c r="D9" s="553">
        <f>'5.sz. melléklet'!D54+'30.sz. melléklet'!D12</f>
        <v>68321</v>
      </c>
      <c r="E9" s="553">
        <f>'5.sz. melléklet'!E54+'30.sz. melléklet'!E12</f>
        <v>68566</v>
      </c>
      <c r="F9" s="920">
        <f>E9/D9</f>
        <v>1.0035860130852885</v>
      </c>
    </row>
    <row r="10" spans="1:6" s="1" customFormat="1" ht="15" customHeight="1">
      <c r="A10" s="38" t="s">
        <v>93</v>
      </c>
      <c r="B10" s="554" t="s">
        <v>149</v>
      </c>
      <c r="C10" s="555">
        <f>SUM(C11:C13)</f>
        <v>59806</v>
      </c>
      <c r="D10" s="555">
        <f>SUM(D11:D13)</f>
        <v>79852</v>
      </c>
      <c r="E10" s="555">
        <f>SUM(E11:E13)</f>
        <v>80029</v>
      </c>
      <c r="F10" s="920">
        <f aca="true" t="shared" si="0" ref="F10:F32">E10/D10</f>
        <v>1.002216600711316</v>
      </c>
    </row>
    <row r="11" spans="1:6" s="1" customFormat="1" ht="15" customHeight="1">
      <c r="A11" s="22" t="s">
        <v>94</v>
      </c>
      <c r="B11" s="576" t="s">
        <v>150</v>
      </c>
      <c r="C11" s="559">
        <f>'5.sz. melléklet'!C26</f>
        <v>45000</v>
      </c>
      <c r="D11" s="559">
        <f>'5.sz. melléklet'!D26</f>
        <v>49008</v>
      </c>
      <c r="E11" s="559">
        <f>'5.sz. melléklet'!E26</f>
        <v>49009</v>
      </c>
      <c r="F11" s="921">
        <f t="shared" si="0"/>
        <v>1.0000204048318642</v>
      </c>
    </row>
    <row r="12" spans="1:6" s="1" customFormat="1" ht="12.75">
      <c r="A12" s="22" t="s">
        <v>95</v>
      </c>
      <c r="B12" s="576" t="s">
        <v>151</v>
      </c>
      <c r="C12" s="559">
        <f>'5.sz. melléklet'!C36</f>
        <v>14701</v>
      </c>
      <c r="D12" s="559">
        <f>'5.sz. melléklet'!D36</f>
        <v>30416</v>
      </c>
      <c r="E12" s="559">
        <f>'5.sz. melléklet'!E36</f>
        <v>30591</v>
      </c>
      <c r="F12" s="921">
        <f t="shared" si="0"/>
        <v>1.0057535507627564</v>
      </c>
    </row>
    <row r="13" spans="1:6" s="1" customFormat="1" ht="15" customHeight="1">
      <c r="A13" s="22" t="s">
        <v>96</v>
      </c>
      <c r="B13" s="576" t="s">
        <v>152</v>
      </c>
      <c r="C13" s="559">
        <f>'5.sz. melléklet'!C37</f>
        <v>105</v>
      </c>
      <c r="D13" s="559">
        <f>'5.sz. melléklet'!D37</f>
        <v>428</v>
      </c>
      <c r="E13" s="559">
        <f>'5.sz. melléklet'!E37</f>
        <v>429</v>
      </c>
      <c r="F13" s="921">
        <f t="shared" si="0"/>
        <v>1.0023364485981308</v>
      </c>
    </row>
    <row r="14" spans="1:6" s="1" customFormat="1" ht="15" customHeight="1">
      <c r="A14" s="38" t="s">
        <v>97</v>
      </c>
      <c r="B14" s="556" t="s">
        <v>427</v>
      </c>
      <c r="C14" s="557">
        <f>SUM(C15:C16)</f>
        <v>53468</v>
      </c>
      <c r="D14" s="557">
        <f>SUM(D15:D16)</f>
        <v>66273</v>
      </c>
      <c r="E14" s="557">
        <f>SUM(E15:E16)</f>
        <v>66273</v>
      </c>
      <c r="F14" s="920">
        <f t="shared" si="0"/>
        <v>1</v>
      </c>
    </row>
    <row r="15" spans="1:6" s="1" customFormat="1" ht="15" customHeight="1">
      <c r="A15" s="22" t="s">
        <v>98</v>
      </c>
      <c r="B15" s="558" t="s">
        <v>153</v>
      </c>
      <c r="C15" s="559">
        <f>'5.sz. melléklet'!C14</f>
        <v>53468</v>
      </c>
      <c r="D15" s="559">
        <f>'5.sz. melléklet'!D14</f>
        <v>65929</v>
      </c>
      <c r="E15" s="559">
        <f>'5.sz. melléklet'!E14</f>
        <v>65929</v>
      </c>
      <c r="F15" s="920">
        <f t="shared" si="0"/>
        <v>1</v>
      </c>
    </row>
    <row r="16" spans="1:6" s="8" customFormat="1" ht="15" customHeight="1">
      <c r="A16" s="22" t="s">
        <v>99</v>
      </c>
      <c r="B16" s="558" t="s">
        <v>154</v>
      </c>
      <c r="C16" s="561">
        <f>'5.sz. melléklet'!C21</f>
        <v>0</v>
      </c>
      <c r="D16" s="561">
        <f>'5.sz. melléklet'!D21</f>
        <v>344</v>
      </c>
      <c r="E16" s="561">
        <f>'5.sz. melléklet'!E21</f>
        <v>344</v>
      </c>
      <c r="F16" s="920">
        <f t="shared" si="0"/>
        <v>1</v>
      </c>
    </row>
    <row r="17" spans="1:6" s="1" customFormat="1" ht="15" customHeight="1">
      <c r="A17" s="38" t="s">
        <v>100</v>
      </c>
      <c r="B17" s="556" t="s">
        <v>155</v>
      </c>
      <c r="C17" s="553">
        <f>'5.sz. melléklet'!C56</f>
        <v>0</v>
      </c>
      <c r="D17" s="553">
        <f>'5.sz. melléklet'!D56</f>
        <v>2500</v>
      </c>
      <c r="E17" s="553">
        <f>'5.sz. melléklet'!E56</f>
        <v>2500</v>
      </c>
      <c r="F17" s="920">
        <f t="shared" si="0"/>
        <v>1</v>
      </c>
    </row>
    <row r="18" spans="1:6" s="1" customFormat="1" ht="15" customHeight="1">
      <c r="A18" s="38" t="s">
        <v>101</v>
      </c>
      <c r="B18" s="556" t="s">
        <v>156</v>
      </c>
      <c r="C18" s="557">
        <f>SUM(C19:C20)</f>
        <v>24148</v>
      </c>
      <c r="D18" s="557">
        <f>SUM(D19:D20)</f>
        <v>28920</v>
      </c>
      <c r="E18" s="557">
        <f>SUM(E19:E20)</f>
        <v>28920</v>
      </c>
      <c r="F18" s="920">
        <f t="shared" si="0"/>
        <v>1</v>
      </c>
    </row>
    <row r="19" spans="1:6" s="1" customFormat="1" ht="15" customHeight="1">
      <c r="A19" s="22" t="s">
        <v>203</v>
      </c>
      <c r="B19" s="558" t="s">
        <v>157</v>
      </c>
      <c r="C19" s="559">
        <f>'5.sz. melléklet'!C15</f>
        <v>4689</v>
      </c>
      <c r="D19" s="559">
        <f>'5.sz. melléklet'!D15</f>
        <v>7999</v>
      </c>
      <c r="E19" s="559">
        <f>'5.sz. melléklet'!E15</f>
        <v>7999</v>
      </c>
      <c r="F19" s="920">
        <f t="shared" si="0"/>
        <v>1</v>
      </c>
    </row>
    <row r="20" spans="1:6" s="1" customFormat="1" ht="15" customHeight="1">
      <c r="A20" s="22" t="s">
        <v>102</v>
      </c>
      <c r="B20" s="560" t="s">
        <v>158</v>
      </c>
      <c r="C20" s="559">
        <f>'5.sz. melléklet'!C22</f>
        <v>19459</v>
      </c>
      <c r="D20" s="559">
        <f>'5.sz. melléklet'!D22</f>
        <v>20921</v>
      </c>
      <c r="E20" s="559">
        <f>'5.sz. melléklet'!E22</f>
        <v>20921</v>
      </c>
      <c r="F20" s="920">
        <f t="shared" si="0"/>
        <v>1</v>
      </c>
    </row>
    <row r="21" spans="1:6" s="1" customFormat="1" ht="15" customHeight="1">
      <c r="A21" s="38" t="s">
        <v>204</v>
      </c>
      <c r="B21" s="556" t="s">
        <v>159</v>
      </c>
      <c r="C21" s="557">
        <f>SUM(C22:C23)</f>
        <v>4862</v>
      </c>
      <c r="D21" s="557">
        <f>SUM(D22:D23)</f>
        <v>5202</v>
      </c>
      <c r="E21" s="557">
        <f>SUM(E22:E23)</f>
        <v>5207</v>
      </c>
      <c r="F21" s="920">
        <f t="shared" si="0"/>
        <v>1.000961168781238</v>
      </c>
    </row>
    <row r="22" spans="1:6" s="1" customFormat="1" ht="15" customHeight="1">
      <c r="A22" s="22" t="s">
        <v>205</v>
      </c>
      <c r="B22" s="558" t="s">
        <v>160</v>
      </c>
      <c r="C22" s="561">
        <f>'5.sz. melléklet'!C59</f>
        <v>230</v>
      </c>
      <c r="D22" s="561">
        <f>'5.sz. melléklet'!D59</f>
        <v>1055</v>
      </c>
      <c r="E22" s="561">
        <f>'5.sz. melléklet'!E59</f>
        <v>1055</v>
      </c>
      <c r="F22" s="920">
        <f t="shared" si="0"/>
        <v>1</v>
      </c>
    </row>
    <row r="23" spans="1:6" s="1" customFormat="1" ht="15" customHeight="1">
      <c r="A23" s="22" t="s">
        <v>206</v>
      </c>
      <c r="B23" s="558" t="s">
        <v>161</v>
      </c>
      <c r="C23" s="559">
        <f>'5.sz. melléklet'!C66</f>
        <v>4632</v>
      </c>
      <c r="D23" s="559">
        <f>'5.sz. melléklet'!D66</f>
        <v>4147</v>
      </c>
      <c r="E23" s="559">
        <f>'5.sz. melléklet'!E66</f>
        <v>4152</v>
      </c>
      <c r="F23" s="920">
        <f t="shared" si="0"/>
        <v>1.0012056908608633</v>
      </c>
    </row>
    <row r="24" spans="1:6" s="1" customFormat="1" ht="15" customHeight="1">
      <c r="A24" s="38" t="s">
        <v>103</v>
      </c>
      <c r="B24" s="556" t="s">
        <v>162</v>
      </c>
      <c r="C24" s="557">
        <f>SUM(C25:C26)</f>
        <v>0</v>
      </c>
      <c r="D24" s="557">
        <f>SUM(D25:D26)</f>
        <v>3125</v>
      </c>
      <c r="E24" s="557">
        <f>SUM(E25:E26)</f>
        <v>3125</v>
      </c>
      <c r="F24" s="920">
        <f t="shared" si="0"/>
        <v>1</v>
      </c>
    </row>
    <row r="25" spans="1:6" s="1" customFormat="1" ht="22.5">
      <c r="A25" s="22" t="s">
        <v>207</v>
      </c>
      <c r="B25" s="606" t="s">
        <v>826</v>
      </c>
      <c r="C25" s="561">
        <f>'5.sz. melléklet'!C57</f>
        <v>0</v>
      </c>
      <c r="D25" s="561">
        <f>'5.sz. melléklet'!D57</f>
        <v>125</v>
      </c>
      <c r="E25" s="561">
        <f>'5.sz. melléklet'!E57</f>
        <v>125</v>
      </c>
      <c r="F25" s="921">
        <f t="shared" si="0"/>
        <v>1</v>
      </c>
    </row>
    <row r="26" spans="1:6" s="1" customFormat="1" ht="22.5">
      <c r="A26" s="22" t="s">
        <v>208</v>
      </c>
      <c r="B26" s="606" t="s">
        <v>827</v>
      </c>
      <c r="C26" s="561">
        <f>'5.sz. melléklet'!C64</f>
        <v>0</v>
      </c>
      <c r="D26" s="561">
        <f>'5.sz. melléklet'!D64</f>
        <v>3000</v>
      </c>
      <c r="E26" s="561">
        <f>'5.sz. melléklet'!E64</f>
        <v>3000</v>
      </c>
      <c r="F26" s="921">
        <f t="shared" si="0"/>
        <v>1</v>
      </c>
    </row>
    <row r="27" spans="1:6" s="1" customFormat="1" ht="15" customHeight="1">
      <c r="A27" s="34" t="s">
        <v>91</v>
      </c>
      <c r="B27" s="603" t="s">
        <v>163</v>
      </c>
      <c r="C27" s="604">
        <f>C9+C10+C14+C17+C18+C21+C24</f>
        <v>195152</v>
      </c>
      <c r="D27" s="604">
        <f>D9+D10+D14+D17+D18+D21+D24</f>
        <v>254193</v>
      </c>
      <c r="E27" s="604">
        <f>E9+E10+E14+E17+E18+E21+E24</f>
        <v>254620</v>
      </c>
      <c r="F27" s="922">
        <f t="shared" si="0"/>
        <v>1.0016798259590154</v>
      </c>
    </row>
    <row r="28" spans="1:6" s="1" customFormat="1" ht="15" customHeight="1">
      <c r="A28" s="22" t="s">
        <v>209</v>
      </c>
      <c r="B28" s="584" t="s">
        <v>825</v>
      </c>
      <c r="C28" s="559">
        <f>'5.sz. melléklet'!C72+'30.sz. melléklet'!C14</f>
        <v>184571</v>
      </c>
      <c r="D28" s="559">
        <f>'5.sz. melléklet'!D72+'30.sz. melléklet'!D14</f>
        <v>184571</v>
      </c>
      <c r="E28" s="559">
        <f>'5.sz. melléklet'!E72+'30.sz. melléklet'!E14</f>
        <v>6708</v>
      </c>
      <c r="F28" s="921">
        <f t="shared" si="0"/>
        <v>0.03634373764025768</v>
      </c>
    </row>
    <row r="29" spans="1:6" s="1" customFormat="1" ht="15" customHeight="1">
      <c r="A29" s="22" t="s">
        <v>104</v>
      </c>
      <c r="B29" s="584" t="s">
        <v>165</v>
      </c>
      <c r="C29" s="559">
        <f>'5.sz. melléklet'!C73</f>
        <v>0</v>
      </c>
      <c r="D29" s="559">
        <f>'5.sz. melléklet'!D73</f>
        <v>2172</v>
      </c>
      <c r="E29" s="559">
        <f>'5.sz. melléklet'!E73</f>
        <v>2172</v>
      </c>
      <c r="F29" s="921">
        <f t="shared" si="0"/>
        <v>1</v>
      </c>
    </row>
    <row r="30" spans="1:6" s="1" customFormat="1" ht="15" customHeight="1">
      <c r="A30" s="38" t="s">
        <v>105</v>
      </c>
      <c r="B30" s="625" t="s">
        <v>164</v>
      </c>
      <c r="C30" s="557">
        <f>SUM(C28:C29)</f>
        <v>184571</v>
      </c>
      <c r="D30" s="557">
        <f>SUM(D28:D29)</f>
        <v>186743</v>
      </c>
      <c r="E30" s="557">
        <f>SUM(E28:E29)</f>
        <v>8880</v>
      </c>
      <c r="F30" s="920">
        <f t="shared" si="0"/>
        <v>0.04755198320686719</v>
      </c>
    </row>
    <row r="31" spans="1:6" s="1" customFormat="1" ht="15" customHeight="1">
      <c r="A31" s="34" t="s">
        <v>106</v>
      </c>
      <c r="B31" s="626" t="s">
        <v>828</v>
      </c>
      <c r="C31" s="562">
        <f>C30</f>
        <v>184571</v>
      </c>
      <c r="D31" s="562">
        <f>D30</f>
        <v>186743</v>
      </c>
      <c r="E31" s="562">
        <f>E30</f>
        <v>8880</v>
      </c>
      <c r="F31" s="922">
        <f t="shared" si="0"/>
        <v>0.04755198320686719</v>
      </c>
    </row>
    <row r="32" spans="1:6" s="1" customFormat="1" ht="18" customHeight="1">
      <c r="A32" s="628" t="s">
        <v>107</v>
      </c>
      <c r="B32" s="627" t="s">
        <v>231</v>
      </c>
      <c r="C32" s="563">
        <f>C31+C27</f>
        <v>379723</v>
      </c>
      <c r="D32" s="563">
        <f>D31+D27</f>
        <v>440936</v>
      </c>
      <c r="E32" s="563">
        <f>E31+E27</f>
        <v>263500</v>
      </c>
      <c r="F32" s="923">
        <f t="shared" si="0"/>
        <v>0.5975923943610865</v>
      </c>
    </row>
    <row r="33" spans="1:6" s="1" customFormat="1" ht="7.5" customHeight="1">
      <c r="A33" s="621"/>
      <c r="B33" s="564"/>
      <c r="C33" s="565"/>
      <c r="D33" s="565"/>
      <c r="E33" s="565"/>
      <c r="F33" s="622"/>
    </row>
    <row r="34" spans="1:6" s="1" customFormat="1" ht="12.75">
      <c r="A34" s="983" t="s">
        <v>166</v>
      </c>
      <c r="B34" s="984"/>
      <c r="C34" s="984"/>
      <c r="D34" s="984"/>
      <c r="E34" s="984"/>
      <c r="F34" s="985"/>
    </row>
    <row r="35" spans="1:6" s="1" customFormat="1" ht="15" customHeight="1">
      <c r="A35" s="623">
        <v>23</v>
      </c>
      <c r="B35" s="552" t="s">
        <v>167</v>
      </c>
      <c r="C35" s="566">
        <f>'1.e. sz. melléklet'!I21-'1.e. sz. melléklet'!I17</f>
        <v>177144</v>
      </c>
      <c r="D35" s="566">
        <f>'1.e. sz. melléklet'!J21-'1.e. sz. melléklet'!J17</f>
        <v>197265</v>
      </c>
      <c r="E35" s="566">
        <f>'1.e. sz. melléklet'!K21-'1.e. sz. melléklet'!K17</f>
        <v>176370</v>
      </c>
      <c r="F35" s="924">
        <f>E35/D35</f>
        <v>0.894076496083948</v>
      </c>
    </row>
    <row r="36" spans="1:6" s="1" customFormat="1" ht="15" customHeight="1">
      <c r="A36" s="624">
        <v>24</v>
      </c>
      <c r="B36" s="556" t="s">
        <v>233</v>
      </c>
      <c r="C36" s="553">
        <f>'6.sz. melléklet'!C73+'6.sz. melléklet'!C76+'6.sz. melléklet'!C81+'31.sz. melléklet'!C42</f>
        <v>97578</v>
      </c>
      <c r="D36" s="553">
        <f>'6.sz. melléklet'!D73+'6.sz. melléklet'!D76+'6.sz. melléklet'!D81+'31.sz. melléklet'!D42</f>
        <v>148863</v>
      </c>
      <c r="E36" s="553">
        <f>'6.sz. melléklet'!E73+'6.sz. melléklet'!E76+'6.sz. melléklet'!E81+'31.sz. melléklet'!E42</f>
        <v>87130</v>
      </c>
      <c r="F36" s="924">
        <f aca="true" t="shared" si="1" ref="F36:F41">E36/D36</f>
        <v>0.5853032654185392</v>
      </c>
    </row>
    <row r="37" spans="1:6" s="1" customFormat="1" ht="15" customHeight="1">
      <c r="A37" s="623">
        <v>25</v>
      </c>
      <c r="B37" s="556" t="s">
        <v>168</v>
      </c>
      <c r="C37" s="557">
        <f>SUM(C38:C38)</f>
        <v>105001</v>
      </c>
      <c r="D37" s="557">
        <f>SUM(D38:D38)</f>
        <v>94808</v>
      </c>
      <c r="E37" s="557">
        <f>SUM(E38:E38)</f>
        <v>0</v>
      </c>
      <c r="F37" s="924">
        <f t="shared" si="1"/>
        <v>0</v>
      </c>
    </row>
    <row r="38" spans="1:6" s="1" customFormat="1" ht="15" customHeight="1">
      <c r="A38" s="630">
        <v>26</v>
      </c>
      <c r="B38" s="558" t="s">
        <v>169</v>
      </c>
      <c r="C38" s="631">
        <f>'1.e. sz. melléklet'!I18+'1.e. sz. melléklet'!I25</f>
        <v>105001</v>
      </c>
      <c r="D38" s="631">
        <f>'1.e. sz. melléklet'!J18+'1.e. sz. melléklet'!J25</f>
        <v>94808</v>
      </c>
      <c r="E38" s="631">
        <f>'1.e. sz. melléklet'!K18</f>
        <v>0</v>
      </c>
      <c r="F38" s="925">
        <f t="shared" si="1"/>
        <v>0</v>
      </c>
    </row>
    <row r="39" spans="1:6" s="1" customFormat="1" ht="15" customHeight="1">
      <c r="A39" s="633">
        <v>27</v>
      </c>
      <c r="B39" s="634" t="s">
        <v>170</v>
      </c>
      <c r="C39" s="567">
        <f>C35+C36+C37</f>
        <v>379723</v>
      </c>
      <c r="D39" s="567">
        <f>D35+D36+D37</f>
        <v>440936</v>
      </c>
      <c r="E39" s="567">
        <f>E35+E36+E37</f>
        <v>263500</v>
      </c>
      <c r="F39" s="926">
        <f t="shared" si="1"/>
        <v>0.5975923943610865</v>
      </c>
    </row>
    <row r="40" spans="1:6" s="1" customFormat="1" ht="15" customHeight="1">
      <c r="A40" s="624">
        <v>28</v>
      </c>
      <c r="B40" s="556" t="s">
        <v>171</v>
      </c>
      <c r="C40" s="602"/>
      <c r="D40" s="602"/>
      <c r="E40" s="602"/>
      <c r="F40" s="924"/>
    </row>
    <row r="41" spans="1:6" s="1" customFormat="1" ht="18" customHeight="1" thickBot="1">
      <c r="A41" s="880">
        <v>29</v>
      </c>
      <c r="B41" s="632" t="s">
        <v>829</v>
      </c>
      <c r="C41" s="568">
        <f>C39+C40</f>
        <v>379723</v>
      </c>
      <c r="D41" s="568">
        <f>D39+D40</f>
        <v>440936</v>
      </c>
      <c r="E41" s="568">
        <f>E39+E40</f>
        <v>263500</v>
      </c>
      <c r="F41" s="927">
        <f t="shared" si="1"/>
        <v>0.5975923943610865</v>
      </c>
    </row>
    <row r="42" spans="1:6" s="1" customFormat="1" ht="13.5" thickTop="1">
      <c r="A42" s="503"/>
      <c r="B42" s="503"/>
      <c r="C42" s="503"/>
      <c r="D42" s="503"/>
      <c r="E42" s="503"/>
      <c r="F42" s="503"/>
    </row>
    <row r="43" spans="1:6" s="1" customFormat="1" ht="15" customHeight="1">
      <c r="A43" s="503"/>
      <c r="B43" s="503"/>
      <c r="C43" s="503"/>
      <c r="D43" s="503"/>
      <c r="E43" s="503"/>
      <c r="F43" s="503"/>
    </row>
  </sheetData>
  <sheetProtection/>
  <mergeCells count="3">
    <mergeCell ref="A4:F4"/>
    <mergeCell ref="A8:F8"/>
    <mergeCell ref="A34:F34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H27" sqref="H27"/>
    </sheetView>
  </sheetViews>
  <sheetFormatPr defaultColWidth="11.57421875" defaultRowHeight="12.75"/>
  <cols>
    <col min="1" max="1" width="4.7109375" style="503" customWidth="1"/>
    <col min="2" max="2" width="30.7109375" style="503" customWidth="1"/>
    <col min="3" max="6" width="9.7109375" style="503" customWidth="1"/>
    <col min="7" max="7" width="4.7109375" style="503" customWidth="1"/>
    <col min="8" max="8" width="30.7109375" style="503" customWidth="1"/>
    <col min="9" max="9" width="10.7109375" style="503" customWidth="1"/>
    <col min="10" max="12" width="10.7109375" style="504" customWidth="1"/>
    <col min="13" max="250" width="9.140625" style="504" customWidth="1"/>
    <col min="251" max="16384" width="11.57421875" style="504" customWidth="1"/>
  </cols>
  <sheetData>
    <row r="1" spans="2:12" s="500" customFormat="1" ht="15" customHeight="1">
      <c r="B1" s="524"/>
      <c r="C1" s="524"/>
      <c r="D1" s="524"/>
      <c r="E1" s="524"/>
      <c r="F1" s="524"/>
      <c r="G1" s="524"/>
      <c r="H1" s="524"/>
      <c r="L1" s="724" t="s">
        <v>839</v>
      </c>
    </row>
    <row r="2" spans="1:12" s="500" customFormat="1" ht="15" customHeight="1">
      <c r="A2" s="524"/>
      <c r="B2" s="524"/>
      <c r="C2" s="524"/>
      <c r="D2" s="524"/>
      <c r="E2" s="524"/>
      <c r="F2" s="524"/>
      <c r="G2" s="524"/>
      <c r="H2" s="524"/>
      <c r="L2" s="724" t="str">
        <f>'1.d sz. melléklet'!F2</f>
        <v>a /2015. (V.  .) önkormányzati rendelethez</v>
      </c>
    </row>
    <row r="3" spans="1:9" s="500" customFormat="1" ht="15" customHeight="1">
      <c r="A3" s="569"/>
      <c r="B3" s="499"/>
      <c r="C3" s="499"/>
      <c r="D3" s="499"/>
      <c r="E3" s="499"/>
      <c r="F3" s="499"/>
      <c r="G3" s="499"/>
      <c r="H3" s="499"/>
      <c r="I3" s="499"/>
    </row>
    <row r="4" spans="1:12" s="500" customFormat="1" ht="15" customHeight="1">
      <c r="A4" s="979" t="s">
        <v>942</v>
      </c>
      <c r="B4" s="979"/>
      <c r="C4" s="979"/>
      <c r="D4" s="979"/>
      <c r="E4" s="979"/>
      <c r="F4" s="979"/>
      <c r="G4" s="979"/>
      <c r="H4" s="979"/>
      <c r="I4" s="979"/>
      <c r="J4" s="979"/>
      <c r="K4" s="979"/>
      <c r="L4" s="979"/>
    </row>
    <row r="5" spans="1:9" s="500" customFormat="1" ht="15" customHeight="1">
      <c r="A5" s="569"/>
      <c r="B5" s="499"/>
      <c r="C5" s="499"/>
      <c r="D5" s="499"/>
      <c r="E5" s="499"/>
      <c r="F5" s="499"/>
      <c r="G5" s="569"/>
      <c r="H5" s="569"/>
      <c r="I5" s="499"/>
    </row>
    <row r="6" spans="1:12" s="500" customFormat="1" ht="15" customHeight="1" thickBot="1">
      <c r="A6" s="569"/>
      <c r="B6" s="499"/>
      <c r="C6" s="499"/>
      <c r="D6" s="499"/>
      <c r="E6" s="499"/>
      <c r="F6" s="499"/>
      <c r="G6" s="569"/>
      <c r="H6" s="570"/>
      <c r="L6" s="724" t="s">
        <v>227</v>
      </c>
    </row>
    <row r="7" spans="1:12" s="500" customFormat="1" ht="37.5" customHeight="1" thickTop="1">
      <c r="A7" s="548" t="s">
        <v>830</v>
      </c>
      <c r="B7" s="571" t="s">
        <v>45</v>
      </c>
      <c r="C7" s="506" t="s">
        <v>147</v>
      </c>
      <c r="D7" s="508" t="s">
        <v>135</v>
      </c>
      <c r="E7" s="609" t="s">
        <v>226</v>
      </c>
      <c r="F7" s="610" t="s">
        <v>229</v>
      </c>
      <c r="G7" s="548" t="s">
        <v>146</v>
      </c>
      <c r="H7" s="571" t="s">
        <v>167</v>
      </c>
      <c r="I7" s="506" t="s">
        <v>147</v>
      </c>
      <c r="J7" s="508" t="s">
        <v>135</v>
      </c>
      <c r="K7" s="609" t="s">
        <v>226</v>
      </c>
      <c r="L7" s="611" t="s">
        <v>229</v>
      </c>
    </row>
    <row r="8" spans="1:12" s="500" customFormat="1" ht="16.5" customHeight="1" thickBot="1">
      <c r="A8" s="549" t="s">
        <v>910</v>
      </c>
      <c r="B8" s="572" t="s">
        <v>911</v>
      </c>
      <c r="C8" s="520" t="s">
        <v>912</v>
      </c>
      <c r="D8" s="513" t="s">
        <v>913</v>
      </c>
      <c r="E8" s="514" t="s">
        <v>914</v>
      </c>
      <c r="F8" s="540" t="s">
        <v>915</v>
      </c>
      <c r="G8" s="549" t="s">
        <v>916</v>
      </c>
      <c r="H8" s="572" t="s">
        <v>917</v>
      </c>
      <c r="I8" s="520" t="s">
        <v>918</v>
      </c>
      <c r="J8" s="513" t="s">
        <v>919</v>
      </c>
      <c r="K8" s="514" t="s">
        <v>920</v>
      </c>
      <c r="L8" s="515" t="s">
        <v>921</v>
      </c>
    </row>
    <row r="9" spans="1:13" s="500" customFormat="1" ht="15" customHeight="1" thickTop="1">
      <c r="A9" s="612" t="s">
        <v>92</v>
      </c>
      <c r="B9" s="573" t="s">
        <v>45</v>
      </c>
      <c r="C9" s="574">
        <f>'5.sz. melléklet'!C54+'30.sz. melléklet'!C12</f>
        <v>52868</v>
      </c>
      <c r="D9" s="574">
        <f>'5.sz. melléklet'!D54+'30.sz. melléklet'!D12</f>
        <v>68321</v>
      </c>
      <c r="E9" s="574">
        <f>'5.sz. melléklet'!E54+'30.sz. melléklet'!E12</f>
        <v>68566</v>
      </c>
      <c r="F9" s="937">
        <f>E9/D9</f>
        <v>1.0035860130852885</v>
      </c>
      <c r="G9" s="45" t="s">
        <v>92</v>
      </c>
      <c r="H9" s="573" t="s">
        <v>172</v>
      </c>
      <c r="I9" s="574">
        <f>'6.sz. melléklet'!C17+'31.sz. melléklet'!C17</f>
        <v>38823</v>
      </c>
      <c r="J9" s="574">
        <f>'6.sz. melléklet'!D17+'31.sz. melléklet'!D17</f>
        <v>40210</v>
      </c>
      <c r="K9" s="574">
        <f>'6.sz. melléklet'!E17+'31.sz. melléklet'!E17</f>
        <v>40210</v>
      </c>
      <c r="L9" s="928">
        <f>K9/J9</f>
        <v>1</v>
      </c>
      <c r="M9" s="575"/>
    </row>
    <row r="10" spans="1:13" s="500" customFormat="1" ht="15" customHeight="1">
      <c r="A10" s="613" t="s">
        <v>93</v>
      </c>
      <c r="B10" s="576" t="s">
        <v>150</v>
      </c>
      <c r="C10" s="577">
        <f>'5.sz. melléklet'!C26</f>
        <v>45000</v>
      </c>
      <c r="D10" s="577">
        <f>'5.sz. melléklet'!D26</f>
        <v>49008</v>
      </c>
      <c r="E10" s="577">
        <f>'5.sz. melléklet'!E26</f>
        <v>49009</v>
      </c>
      <c r="F10" s="937">
        <f aca="true" t="shared" si="0" ref="F10:F15">E10/D10</f>
        <v>1.0000204048318642</v>
      </c>
      <c r="G10" s="22" t="s">
        <v>93</v>
      </c>
      <c r="H10" s="558" t="s">
        <v>173</v>
      </c>
      <c r="I10" s="574">
        <f>'6.sz. melléklet'!C18+'31.sz. melléklet'!C18</f>
        <v>10624</v>
      </c>
      <c r="J10" s="574">
        <f>'6.sz. melléklet'!D18+'31.sz. melléklet'!D18</f>
        <v>10436</v>
      </c>
      <c r="K10" s="574">
        <f>'6.sz. melléklet'!E18+'31.sz. melléklet'!E18</f>
        <v>10436</v>
      </c>
      <c r="L10" s="929">
        <f aca="true" t="shared" si="1" ref="L10:L16">K10/J10</f>
        <v>1</v>
      </c>
      <c r="M10" s="575"/>
    </row>
    <row r="11" spans="1:13" s="500" customFormat="1" ht="15" customHeight="1">
      <c r="A11" s="613" t="s">
        <v>94</v>
      </c>
      <c r="B11" s="576" t="s">
        <v>151</v>
      </c>
      <c r="C11" s="577">
        <f>'5.sz. melléklet'!C36</f>
        <v>14701</v>
      </c>
      <c r="D11" s="577">
        <f>'5.sz. melléklet'!D36</f>
        <v>30416</v>
      </c>
      <c r="E11" s="577">
        <f>'5.sz. melléklet'!E36</f>
        <v>30591</v>
      </c>
      <c r="F11" s="937">
        <f t="shared" si="0"/>
        <v>1.0057535507627564</v>
      </c>
      <c r="G11" s="22" t="s">
        <v>94</v>
      </c>
      <c r="H11" s="558" t="s">
        <v>64</v>
      </c>
      <c r="I11" s="577">
        <f>'6.sz. melléklet'!C44+'31.sz. melléklet'!C38</f>
        <v>101188</v>
      </c>
      <c r="J11" s="577">
        <f>'6.sz. melléklet'!D44+'31.sz. melléklet'!D38</f>
        <v>107927</v>
      </c>
      <c r="K11" s="577">
        <f>'6.sz. melléklet'!E44+'31.sz. melléklet'!E38</f>
        <v>89173</v>
      </c>
      <c r="L11" s="929">
        <f t="shared" si="1"/>
        <v>0.8262343991772216</v>
      </c>
      <c r="M11" s="575"/>
    </row>
    <row r="12" spans="1:13" s="500" customFormat="1" ht="15" customHeight="1">
      <c r="A12" s="613" t="s">
        <v>95</v>
      </c>
      <c r="B12" s="576" t="s">
        <v>152</v>
      </c>
      <c r="C12" s="577">
        <f>'5.sz. melléklet'!C37</f>
        <v>105</v>
      </c>
      <c r="D12" s="577">
        <f>'5.sz. melléklet'!D37</f>
        <v>428</v>
      </c>
      <c r="E12" s="577">
        <f>'5.sz. melléklet'!E37</f>
        <v>429</v>
      </c>
      <c r="F12" s="937">
        <f t="shared" si="0"/>
        <v>1.0023364485981308</v>
      </c>
      <c r="G12" s="22" t="s">
        <v>95</v>
      </c>
      <c r="H12" s="558" t="s">
        <v>174</v>
      </c>
      <c r="I12" s="577">
        <f>'6.sz. melléklet'!C55</f>
        <v>6020</v>
      </c>
      <c r="J12" s="577">
        <f>'6.sz. melléklet'!D55</f>
        <v>4611</v>
      </c>
      <c r="K12" s="577">
        <f>'6.sz. melléklet'!E55</f>
        <v>3505</v>
      </c>
      <c r="L12" s="929">
        <f t="shared" si="1"/>
        <v>0.7601387985252657</v>
      </c>
      <c r="M12" s="575"/>
    </row>
    <row r="13" spans="1:13" s="500" customFormat="1" ht="15" customHeight="1">
      <c r="A13" s="613" t="s">
        <v>96</v>
      </c>
      <c r="B13" s="560" t="s">
        <v>175</v>
      </c>
      <c r="C13" s="577">
        <f>'5.sz. melléklet'!C14</f>
        <v>53468</v>
      </c>
      <c r="D13" s="577">
        <f>'5.sz. melléklet'!D14</f>
        <v>65929</v>
      </c>
      <c r="E13" s="577">
        <f>'5.sz. melléklet'!E14</f>
        <v>65929</v>
      </c>
      <c r="F13" s="937">
        <f t="shared" si="0"/>
        <v>1</v>
      </c>
      <c r="G13" s="22" t="s">
        <v>96</v>
      </c>
      <c r="H13" s="558" t="s">
        <v>176</v>
      </c>
      <c r="I13" s="577">
        <f>'6.sz. melléklet'!C56</f>
        <v>0</v>
      </c>
      <c r="J13" s="577">
        <f>'6.sz. melléklet'!D56</f>
        <v>732</v>
      </c>
      <c r="K13" s="577">
        <f>'6.sz. melléklet'!E56</f>
        <v>732</v>
      </c>
      <c r="L13" s="929">
        <f t="shared" si="1"/>
        <v>1</v>
      </c>
      <c r="M13" s="575"/>
    </row>
    <row r="14" spans="1:13" s="500" customFormat="1" ht="15" customHeight="1">
      <c r="A14" s="613" t="s">
        <v>97</v>
      </c>
      <c r="B14" s="558" t="s">
        <v>156</v>
      </c>
      <c r="C14" s="579">
        <f>'5.sz. melléklet'!C15</f>
        <v>4689</v>
      </c>
      <c r="D14" s="579">
        <f>'5.sz. melléklet'!D15</f>
        <v>7999</v>
      </c>
      <c r="E14" s="579">
        <f>'5.sz. melléklet'!E15</f>
        <v>7999</v>
      </c>
      <c r="F14" s="937">
        <f t="shared" si="0"/>
        <v>1</v>
      </c>
      <c r="G14" s="45" t="s">
        <v>97</v>
      </c>
      <c r="H14" s="558" t="s">
        <v>177</v>
      </c>
      <c r="I14" s="577">
        <f>'6.sz. melléklet'!C57</f>
        <v>12129</v>
      </c>
      <c r="J14" s="577">
        <f>'6.sz. melléklet'!D57</f>
        <v>13568</v>
      </c>
      <c r="K14" s="577">
        <f>'6.sz. melléklet'!E57</f>
        <v>13433</v>
      </c>
      <c r="L14" s="929">
        <f t="shared" si="1"/>
        <v>0.9900501179245284</v>
      </c>
      <c r="M14" s="575"/>
    </row>
    <row r="15" spans="1:13" s="500" customFormat="1" ht="15" customHeight="1">
      <c r="A15" s="613" t="s">
        <v>98</v>
      </c>
      <c r="B15" s="558" t="s">
        <v>179</v>
      </c>
      <c r="C15" s="579">
        <f>'5.sz. melléklet'!C63</f>
        <v>230</v>
      </c>
      <c r="D15" s="579">
        <f>'5.sz. melléklet'!D63</f>
        <v>1180</v>
      </c>
      <c r="E15" s="579">
        <f>'5.sz. melléklet'!E63</f>
        <v>1180</v>
      </c>
      <c r="F15" s="937">
        <f t="shared" si="0"/>
        <v>1</v>
      </c>
      <c r="G15" s="22" t="s">
        <v>98</v>
      </c>
      <c r="H15" s="558" t="s">
        <v>178</v>
      </c>
      <c r="I15" s="577">
        <f>'6.sz. melléklet'!C60</f>
        <v>0</v>
      </c>
      <c r="J15" s="577">
        <f>'6.sz. melléklet'!D60</f>
        <v>300</v>
      </c>
      <c r="K15" s="577">
        <f>'6.sz. melléklet'!E60</f>
        <v>300</v>
      </c>
      <c r="L15" s="929">
        <f t="shared" si="1"/>
        <v>1</v>
      </c>
      <c r="M15" s="575"/>
    </row>
    <row r="16" spans="1:13" s="500" customFormat="1" ht="15" customHeight="1">
      <c r="A16" s="614"/>
      <c r="B16" s="524"/>
      <c r="C16" s="598"/>
      <c r="D16" s="598"/>
      <c r="E16" s="585"/>
      <c r="F16" s="938"/>
      <c r="G16" s="22" t="s">
        <v>99</v>
      </c>
      <c r="H16" s="558" t="s">
        <v>180</v>
      </c>
      <c r="I16" s="577">
        <f>'6.sz. melléklet'!C62</f>
        <v>8360</v>
      </c>
      <c r="J16" s="577">
        <f>'6.sz. melléklet'!D62</f>
        <v>19481</v>
      </c>
      <c r="K16" s="577">
        <f>'6.sz. melléklet'!E62</f>
        <v>18581</v>
      </c>
      <c r="L16" s="929">
        <f t="shared" si="1"/>
        <v>0.9538011395718906</v>
      </c>
      <c r="M16" s="575"/>
    </row>
    <row r="17" spans="1:12" s="500" customFormat="1" ht="15" customHeight="1">
      <c r="A17" s="580"/>
      <c r="B17" s="524"/>
      <c r="C17" s="524"/>
      <c r="D17" s="524"/>
      <c r="E17" s="524"/>
      <c r="F17" s="939"/>
      <c r="G17" s="22" t="s">
        <v>100</v>
      </c>
      <c r="H17" s="558" t="s">
        <v>168</v>
      </c>
      <c r="I17" s="577">
        <f>SUM(I18:I18)</f>
        <v>70001</v>
      </c>
      <c r="J17" s="579">
        <f>SUM(J18:J18)</f>
        <v>94808</v>
      </c>
      <c r="K17" s="578"/>
      <c r="L17" s="929"/>
    </row>
    <row r="18" spans="1:12" s="500" customFormat="1" ht="15" customHeight="1">
      <c r="A18" s="582"/>
      <c r="B18" s="565"/>
      <c r="C18" s="565"/>
      <c r="D18" s="565"/>
      <c r="E18" s="565"/>
      <c r="F18" s="940"/>
      <c r="G18" s="583">
        <v>10</v>
      </c>
      <c r="H18" s="584" t="s">
        <v>181</v>
      </c>
      <c r="I18" s="577">
        <v>70001</v>
      </c>
      <c r="J18" s="577">
        <v>94808</v>
      </c>
      <c r="K18" s="578"/>
      <c r="L18" s="930"/>
    </row>
    <row r="19" spans="1:12" s="500" customFormat="1" ht="15" customHeight="1">
      <c r="A19" s="988" t="s">
        <v>182</v>
      </c>
      <c r="B19" s="988"/>
      <c r="C19" s="577">
        <f>SUM(C9:C15)</f>
        <v>171061</v>
      </c>
      <c r="D19" s="578">
        <f>SUM(D9:D15)</f>
        <v>223281</v>
      </c>
      <c r="E19" s="578">
        <f>SUM(E9:E15)</f>
        <v>223703</v>
      </c>
      <c r="F19" s="941"/>
      <c r="G19" s="989"/>
      <c r="H19" s="990"/>
      <c r="I19" s="585"/>
      <c r="J19" s="585"/>
      <c r="K19" s="585"/>
      <c r="L19" s="931"/>
    </row>
    <row r="20" spans="1:12" s="500" customFormat="1" ht="15" customHeight="1" thickBot="1">
      <c r="A20" s="994" t="s">
        <v>164</v>
      </c>
      <c r="B20" s="994"/>
      <c r="C20" s="586">
        <f>I21-C19</f>
        <v>76084</v>
      </c>
      <c r="D20" s="587">
        <f>J21-D19</f>
        <v>68792</v>
      </c>
      <c r="E20" s="587">
        <f>K21-E19</f>
        <v>-47333</v>
      </c>
      <c r="F20" s="942"/>
      <c r="G20" s="588"/>
      <c r="H20" s="589"/>
      <c r="I20" s="589"/>
      <c r="J20" s="589"/>
      <c r="K20" s="589"/>
      <c r="L20" s="932"/>
    </row>
    <row r="21" spans="1:12" s="500" customFormat="1" ht="15" customHeight="1" thickBot="1" thickTop="1">
      <c r="A21" s="995" t="s">
        <v>183</v>
      </c>
      <c r="B21" s="995"/>
      <c r="C21" s="590">
        <f>SUM(C19:C20)</f>
        <v>247145</v>
      </c>
      <c r="D21" s="591">
        <f>SUM(D19:D20)</f>
        <v>292073</v>
      </c>
      <c r="E21" s="591">
        <f>SUM(E19:E20)</f>
        <v>176370</v>
      </c>
      <c r="F21" s="943">
        <f>E21/D21</f>
        <v>0.6038558853437326</v>
      </c>
      <c r="G21" s="991" t="s">
        <v>184</v>
      </c>
      <c r="H21" s="992"/>
      <c r="I21" s="590">
        <f>SUM(I9:I17)</f>
        <v>247145</v>
      </c>
      <c r="J21" s="591">
        <f>SUM(J9:J17)</f>
        <v>292073</v>
      </c>
      <c r="K21" s="592">
        <f>SUM(K9:K17)</f>
        <v>176370</v>
      </c>
      <c r="L21" s="933">
        <f>K21/J21</f>
        <v>0.6038558853437326</v>
      </c>
    </row>
    <row r="22" spans="1:13" s="500" customFormat="1" ht="15" customHeight="1" thickTop="1">
      <c r="A22" s="613" t="s">
        <v>99</v>
      </c>
      <c r="B22" s="573" t="s">
        <v>155</v>
      </c>
      <c r="C22" s="574">
        <f>'5.sz. melléklet'!C56</f>
        <v>0</v>
      </c>
      <c r="D22" s="574">
        <f>'5.sz. melléklet'!D56</f>
        <v>2500</v>
      </c>
      <c r="E22" s="574">
        <f>'5.sz. melléklet'!E56</f>
        <v>2500</v>
      </c>
      <c r="F22" s="937">
        <f>E22/D22</f>
        <v>1</v>
      </c>
      <c r="G22" s="22">
        <v>11</v>
      </c>
      <c r="H22" s="593" t="s">
        <v>327</v>
      </c>
      <c r="I22" s="594">
        <f>'6.sz. melléklet'!C73+'31.sz. melléklet'!C42</f>
        <v>66993</v>
      </c>
      <c r="J22" s="594">
        <f>'6.sz. melléklet'!D73+'31.sz. melléklet'!D42</f>
        <v>90776</v>
      </c>
      <c r="K22" s="594">
        <f>'6.sz. melléklet'!E73+'31.sz. melléklet'!E42</f>
        <v>49335</v>
      </c>
      <c r="L22" s="928">
        <f>K22/J22</f>
        <v>0.5434806556799154</v>
      </c>
      <c r="M22" s="575"/>
    </row>
    <row r="23" spans="1:13" s="500" customFormat="1" ht="15" customHeight="1">
      <c r="A23" s="613" t="s">
        <v>100</v>
      </c>
      <c r="B23" s="558" t="s">
        <v>185</v>
      </c>
      <c r="C23" s="577">
        <f>'5.sz. melléklet'!C69</f>
        <v>4632</v>
      </c>
      <c r="D23" s="577">
        <f>'5.sz. melléklet'!D69</f>
        <v>7147</v>
      </c>
      <c r="E23" s="577">
        <f>'5.sz. melléklet'!E69</f>
        <v>7152</v>
      </c>
      <c r="F23" s="937">
        <f>E23/D23</f>
        <v>1.0006995942353436</v>
      </c>
      <c r="G23" s="22">
        <v>12</v>
      </c>
      <c r="H23" s="595" t="s">
        <v>328</v>
      </c>
      <c r="I23" s="596">
        <f>'6.sz. melléklet'!C76</f>
        <v>22795</v>
      </c>
      <c r="J23" s="596">
        <f>'6.sz. melléklet'!D76</f>
        <v>47266</v>
      </c>
      <c r="K23" s="596">
        <f>'6.sz. melléklet'!E76</f>
        <v>28252</v>
      </c>
      <c r="L23" s="929">
        <f>K23/J23</f>
        <v>0.597723522193543</v>
      </c>
      <c r="M23" s="575"/>
    </row>
    <row r="24" spans="1:13" s="500" customFormat="1" ht="15" customHeight="1">
      <c r="A24" s="613" t="s">
        <v>101</v>
      </c>
      <c r="B24" s="558" t="s">
        <v>186</v>
      </c>
      <c r="C24" s="577">
        <f>'5.sz. melléklet'!C22</f>
        <v>19459</v>
      </c>
      <c r="D24" s="577">
        <f>'5.sz. melléklet'!D22</f>
        <v>20921</v>
      </c>
      <c r="E24" s="577">
        <f>'5.sz. melléklet'!E22</f>
        <v>20921</v>
      </c>
      <c r="F24" s="937">
        <f>E24/D24</f>
        <v>1</v>
      </c>
      <c r="G24" s="22">
        <v>13</v>
      </c>
      <c r="H24" s="573" t="s">
        <v>187</v>
      </c>
      <c r="I24" s="574">
        <f>'6.sz. melléklet'!C81</f>
        <v>7790</v>
      </c>
      <c r="J24" s="574">
        <f>'6.sz. melléklet'!D81</f>
        <v>10821</v>
      </c>
      <c r="K24" s="574">
        <f>'6.sz. melléklet'!E81</f>
        <v>9543</v>
      </c>
      <c r="L24" s="934">
        <f>K24/J24</f>
        <v>0.8818963127252565</v>
      </c>
      <c r="M24" s="575"/>
    </row>
    <row r="25" spans="1:12" s="500" customFormat="1" ht="15" customHeight="1">
      <c r="A25" s="613" t="s">
        <v>203</v>
      </c>
      <c r="B25" s="560" t="s">
        <v>188</v>
      </c>
      <c r="C25" s="597">
        <f>'5.sz. melléklet'!C21</f>
        <v>0</v>
      </c>
      <c r="D25" s="597">
        <f>'5.sz. melléklet'!D21</f>
        <v>344</v>
      </c>
      <c r="E25" s="597">
        <f>'5.sz. melléklet'!E21</f>
        <v>344</v>
      </c>
      <c r="F25" s="937">
        <f>E25/D25</f>
        <v>1</v>
      </c>
      <c r="G25" s="608">
        <v>14</v>
      </c>
      <c r="H25" s="573" t="s">
        <v>189</v>
      </c>
      <c r="I25" s="577">
        <v>35000</v>
      </c>
      <c r="J25" s="578"/>
      <c r="K25" s="579"/>
      <c r="L25" s="935"/>
    </row>
    <row r="26" spans="1:12" s="500" customFormat="1" ht="15" customHeight="1">
      <c r="A26" s="996" t="s">
        <v>190</v>
      </c>
      <c r="B26" s="997"/>
      <c r="C26" s="577">
        <f>SUM(C22:C25)</f>
        <v>24091</v>
      </c>
      <c r="D26" s="577">
        <f>SUM(D22:D25)</f>
        <v>30912</v>
      </c>
      <c r="E26" s="577">
        <f>SUM(E22:E25)</f>
        <v>30917</v>
      </c>
      <c r="F26" s="937"/>
      <c r="G26" s="607"/>
      <c r="H26" s="581"/>
      <c r="I26" s="598"/>
      <c r="J26" s="598"/>
      <c r="K26" s="598"/>
      <c r="L26" s="934"/>
    </row>
    <row r="27" spans="1:12" s="500" customFormat="1" ht="15" customHeight="1" thickBot="1">
      <c r="A27" s="998" t="s">
        <v>164</v>
      </c>
      <c r="B27" s="999"/>
      <c r="C27" s="586">
        <f>I28-C26</f>
        <v>108487</v>
      </c>
      <c r="D27" s="586">
        <f>J28-D26</f>
        <v>117951</v>
      </c>
      <c r="E27" s="586">
        <f>K28-E26</f>
        <v>56213</v>
      </c>
      <c r="F27" s="937"/>
      <c r="G27" s="588"/>
      <c r="H27" s="589"/>
      <c r="I27" s="589"/>
      <c r="J27" s="589"/>
      <c r="K27" s="589"/>
      <c r="L27" s="932"/>
    </row>
    <row r="28" spans="1:12" s="500" customFormat="1" ht="15" customHeight="1" thickBot="1" thickTop="1">
      <c r="A28" s="995" t="s">
        <v>191</v>
      </c>
      <c r="B28" s="995"/>
      <c r="C28" s="590">
        <f>SUM(C26:C27)</f>
        <v>132578</v>
      </c>
      <c r="D28" s="591">
        <f>SUM(D26:D27)</f>
        <v>148863</v>
      </c>
      <c r="E28" s="591">
        <f>SUM(E26:E27)</f>
        <v>87130</v>
      </c>
      <c r="F28" s="943">
        <f>E28/D28</f>
        <v>0.5853032654185392</v>
      </c>
      <c r="G28" s="991" t="s">
        <v>192</v>
      </c>
      <c r="H28" s="992"/>
      <c r="I28" s="590">
        <f>SUM(I22:I25)</f>
        <v>132578</v>
      </c>
      <c r="J28" s="591">
        <f>SUM(J22:J25)</f>
        <v>148863</v>
      </c>
      <c r="K28" s="591">
        <f>SUM(K22:K25)</f>
        <v>87130</v>
      </c>
      <c r="L28" s="933">
        <f>K28/J28</f>
        <v>0.5853032654185392</v>
      </c>
    </row>
    <row r="29" spans="1:12" s="500" customFormat="1" ht="15" customHeight="1" thickBot="1" thickTop="1">
      <c r="A29" s="993" t="s">
        <v>193</v>
      </c>
      <c r="B29" s="993"/>
      <c r="C29" s="599">
        <f>C21+C28</f>
        <v>379723</v>
      </c>
      <c r="D29" s="600">
        <f>D21+D28</f>
        <v>440936</v>
      </c>
      <c r="E29" s="600">
        <f>E21+E28</f>
        <v>263500</v>
      </c>
      <c r="F29" s="944">
        <f>E29/D29</f>
        <v>0.5975923943610865</v>
      </c>
      <c r="G29" s="986" t="s">
        <v>194</v>
      </c>
      <c r="H29" s="987"/>
      <c r="I29" s="599">
        <f>I21+I28</f>
        <v>379723</v>
      </c>
      <c r="J29" s="600">
        <f>J21+J28</f>
        <v>440936</v>
      </c>
      <c r="K29" s="600">
        <f>K21+K28</f>
        <v>263500</v>
      </c>
      <c r="L29" s="936">
        <f>K29/J29</f>
        <v>0.5975923943610865</v>
      </c>
    </row>
    <row r="30" spans="1:8" ht="12.75" thickTop="1">
      <c r="A30" s="601"/>
      <c r="B30" s="601"/>
      <c r="G30" s="601"/>
      <c r="H30" s="601"/>
    </row>
  </sheetData>
  <sheetProtection selectLockedCells="1" selectUnlockedCells="1"/>
  <mergeCells count="12">
    <mergeCell ref="A4:L4"/>
    <mergeCell ref="G28:H28"/>
    <mergeCell ref="G29:H29"/>
    <mergeCell ref="A19:B19"/>
    <mergeCell ref="G19:H19"/>
    <mergeCell ref="G21:H21"/>
    <mergeCell ref="A29:B29"/>
    <mergeCell ref="A20:B20"/>
    <mergeCell ref="A21:B21"/>
    <mergeCell ref="A28:B28"/>
    <mergeCell ref="A26:B26"/>
    <mergeCell ref="A27:B27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60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5.7109375" style="3" customWidth="1"/>
    <col min="2" max="2" width="42.7109375" style="3" customWidth="1"/>
    <col min="3" max="3" width="12.7109375" style="3" customWidth="1"/>
    <col min="4" max="5" width="12.7109375" style="0" customWidth="1"/>
  </cols>
  <sheetData>
    <row r="1" spans="1:253" s="2" customFormat="1" ht="15" customHeight="1">
      <c r="A1" s="4"/>
      <c r="B1" s="4"/>
      <c r="D1" s="6"/>
      <c r="E1" s="5" t="s">
        <v>840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</row>
    <row r="2" spans="1:253" s="2" customFormat="1" ht="15" customHeight="1">
      <c r="A2" s="4"/>
      <c r="B2" s="4"/>
      <c r="D2" s="6"/>
      <c r="E2" s="5" t="str">
        <f>'1.d sz. melléklet'!F2</f>
        <v>a /2015. (V.  .) önkormányzati rendelethez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</row>
    <row r="3" spans="1:253" s="2" customFormat="1" ht="15" customHeight="1">
      <c r="A3" s="8"/>
      <c r="B3" s="8"/>
      <c r="C3" s="8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</row>
    <row r="4" spans="1:253" s="2" customFormat="1" ht="15" customHeight="1">
      <c r="A4" s="1000" t="s">
        <v>639</v>
      </c>
      <c r="B4" s="1000"/>
      <c r="C4" s="1000"/>
      <c r="D4" s="1000"/>
      <c r="E4" s="100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</row>
    <row r="5" spans="1:253" s="2" customFormat="1" ht="15" customHeight="1" thickBot="1">
      <c r="A5" s="10"/>
      <c r="B5" s="10"/>
      <c r="D5" s="6"/>
      <c r="E5" s="5" t="s">
        <v>227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</row>
    <row r="6" spans="1:253" s="2" customFormat="1" ht="46.5" thickTop="1">
      <c r="A6" s="635" t="s">
        <v>230</v>
      </c>
      <c r="B6" s="639" t="s">
        <v>202</v>
      </c>
      <c r="C6" s="267" t="s">
        <v>228</v>
      </c>
      <c r="D6" s="259" t="s">
        <v>37</v>
      </c>
      <c r="E6" s="260" t="s">
        <v>939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</row>
    <row r="7" spans="1:5" ht="15" customHeight="1" thickBot="1">
      <c r="A7" s="636" t="s">
        <v>910</v>
      </c>
      <c r="B7" s="640" t="s">
        <v>937</v>
      </c>
      <c r="C7" s="268" t="s">
        <v>912</v>
      </c>
      <c r="D7" s="261" t="s">
        <v>913</v>
      </c>
      <c r="E7" s="262" t="s">
        <v>938</v>
      </c>
    </row>
    <row r="8" spans="1:5" ht="15" customHeight="1" thickTop="1">
      <c r="A8" s="263" t="s">
        <v>92</v>
      </c>
      <c r="B8" s="641" t="s">
        <v>562</v>
      </c>
      <c r="C8" s="255">
        <v>3868</v>
      </c>
      <c r="D8" s="251">
        <v>0</v>
      </c>
      <c r="E8" s="243">
        <v>2053</v>
      </c>
    </row>
    <row r="9" spans="1:5" ht="15" customHeight="1">
      <c r="A9" s="264" t="s">
        <v>93</v>
      </c>
      <c r="B9" s="642" t="s">
        <v>563</v>
      </c>
      <c r="C9" s="255">
        <v>1497018</v>
      </c>
      <c r="D9" s="251">
        <v>0</v>
      </c>
      <c r="E9" s="243">
        <v>1520109</v>
      </c>
    </row>
    <row r="10" spans="1:5" ht="15" customHeight="1">
      <c r="A10" s="264" t="s">
        <v>94</v>
      </c>
      <c r="B10" s="642" t="s">
        <v>564</v>
      </c>
      <c r="C10" s="255">
        <v>40910</v>
      </c>
      <c r="D10" s="251">
        <v>0</v>
      </c>
      <c r="E10" s="243">
        <v>40910</v>
      </c>
    </row>
    <row r="11" spans="1:5" ht="15" customHeight="1">
      <c r="A11" s="264" t="s">
        <v>95</v>
      </c>
      <c r="B11" s="642" t="s">
        <v>565</v>
      </c>
      <c r="C11" s="255">
        <v>0</v>
      </c>
      <c r="D11" s="251">
        <v>0</v>
      </c>
      <c r="E11" s="243">
        <v>0</v>
      </c>
    </row>
    <row r="12" spans="1:5" ht="22.5">
      <c r="A12" s="265" t="s">
        <v>96</v>
      </c>
      <c r="B12" s="643" t="s">
        <v>579</v>
      </c>
      <c r="C12" s="256">
        <f>SUM(C8:C11)</f>
        <v>1541796</v>
      </c>
      <c r="D12" s="252">
        <v>0</v>
      </c>
      <c r="E12" s="246">
        <f>SUM(E8:E11)</f>
        <v>1563072</v>
      </c>
    </row>
    <row r="13" spans="1:5" ht="15" customHeight="1">
      <c r="A13" s="264" t="s">
        <v>97</v>
      </c>
      <c r="B13" s="642" t="s">
        <v>566</v>
      </c>
      <c r="C13" s="256">
        <v>0</v>
      </c>
      <c r="D13" s="252">
        <v>0</v>
      </c>
      <c r="E13" s="246">
        <v>0</v>
      </c>
    </row>
    <row r="14" spans="1:5" ht="15" customHeight="1">
      <c r="A14" s="264" t="s">
        <v>98</v>
      </c>
      <c r="B14" s="642" t="s">
        <v>567</v>
      </c>
      <c r="C14" s="256">
        <v>0</v>
      </c>
      <c r="D14" s="252">
        <v>0</v>
      </c>
      <c r="E14" s="246">
        <v>0</v>
      </c>
    </row>
    <row r="15" spans="1:5" ht="22.5">
      <c r="A15" s="265" t="s">
        <v>99</v>
      </c>
      <c r="B15" s="643" t="s">
        <v>580</v>
      </c>
      <c r="C15" s="256">
        <f>SUM(C13:C14)</f>
        <v>0</v>
      </c>
      <c r="D15" s="252">
        <v>0</v>
      </c>
      <c r="E15" s="246">
        <f>SUM(E13:E14)</f>
        <v>0</v>
      </c>
    </row>
    <row r="16" spans="1:5" ht="15" customHeight="1">
      <c r="A16" s="264" t="s">
        <v>100</v>
      </c>
      <c r="B16" s="642" t="s">
        <v>568</v>
      </c>
      <c r="C16" s="255">
        <v>0</v>
      </c>
      <c r="D16" s="251">
        <v>0</v>
      </c>
      <c r="E16" s="243">
        <v>0</v>
      </c>
    </row>
    <row r="17" spans="1:5" ht="15" customHeight="1">
      <c r="A17" s="264" t="s">
        <v>101</v>
      </c>
      <c r="B17" s="642" t="s">
        <v>569</v>
      </c>
      <c r="C17" s="255">
        <v>46</v>
      </c>
      <c r="D17" s="251">
        <v>0</v>
      </c>
      <c r="E17" s="243">
        <v>13</v>
      </c>
    </row>
    <row r="18" spans="1:5" ht="15" customHeight="1">
      <c r="A18" s="264" t="s">
        <v>203</v>
      </c>
      <c r="B18" s="642" t="s">
        <v>570</v>
      </c>
      <c r="C18" s="255">
        <v>181125</v>
      </c>
      <c r="D18" s="251">
        <v>0</v>
      </c>
      <c r="E18" s="243">
        <v>175314</v>
      </c>
    </row>
    <row r="19" spans="1:5" ht="15" customHeight="1">
      <c r="A19" s="264" t="s">
        <v>102</v>
      </c>
      <c r="B19" s="642" t="s">
        <v>571</v>
      </c>
      <c r="C19" s="255">
        <v>0</v>
      </c>
      <c r="D19" s="251">
        <v>0</v>
      </c>
      <c r="E19" s="243">
        <v>0</v>
      </c>
    </row>
    <row r="20" spans="1:5" ht="15" customHeight="1">
      <c r="A20" s="264" t="s">
        <v>204</v>
      </c>
      <c r="B20" s="642" t="s">
        <v>572</v>
      </c>
      <c r="C20" s="255">
        <v>0</v>
      </c>
      <c r="D20" s="251">
        <v>0</v>
      </c>
      <c r="E20" s="243">
        <v>0</v>
      </c>
    </row>
    <row r="21" spans="1:5" ht="18" customHeight="1">
      <c r="A21" s="265" t="s">
        <v>205</v>
      </c>
      <c r="B21" s="643" t="s">
        <v>581</v>
      </c>
      <c r="C21" s="256">
        <f>SUM(C16:C20)</f>
        <v>181171</v>
      </c>
      <c r="D21" s="252">
        <v>0</v>
      </c>
      <c r="E21" s="246">
        <f>SUM(E16:E20)</f>
        <v>175327</v>
      </c>
    </row>
    <row r="22" spans="1:5" ht="15" customHeight="1">
      <c r="A22" s="264" t="s">
        <v>206</v>
      </c>
      <c r="B22" s="642" t="s">
        <v>573</v>
      </c>
      <c r="C22" s="255">
        <v>11733</v>
      </c>
      <c r="D22" s="251">
        <v>0</v>
      </c>
      <c r="E22" s="243">
        <v>5076</v>
      </c>
    </row>
    <row r="23" spans="1:5" ht="15" customHeight="1">
      <c r="A23" s="264" t="s">
        <v>103</v>
      </c>
      <c r="B23" s="642" t="s">
        <v>574</v>
      </c>
      <c r="C23" s="255">
        <v>0</v>
      </c>
      <c r="D23" s="251">
        <v>0</v>
      </c>
      <c r="E23" s="243">
        <v>3835</v>
      </c>
    </row>
    <row r="24" spans="1:5" ht="15" customHeight="1">
      <c r="A24" s="264" t="s">
        <v>207</v>
      </c>
      <c r="B24" s="642" t="s">
        <v>575</v>
      </c>
      <c r="C24" s="255">
        <v>717</v>
      </c>
      <c r="D24" s="251">
        <v>0</v>
      </c>
      <c r="E24" s="243">
        <v>508</v>
      </c>
    </row>
    <row r="25" spans="1:5" ht="18" customHeight="1">
      <c r="A25" s="265" t="s">
        <v>208</v>
      </c>
      <c r="B25" s="643" t="s">
        <v>582</v>
      </c>
      <c r="C25" s="256">
        <f>SUM(C22:C24)</f>
        <v>12450</v>
      </c>
      <c r="D25" s="252">
        <v>0</v>
      </c>
      <c r="E25" s="246">
        <f>SUM(E22:E24)</f>
        <v>9419</v>
      </c>
    </row>
    <row r="26" spans="1:5" ht="22.5">
      <c r="A26" s="265" t="s">
        <v>91</v>
      </c>
      <c r="B26" s="643" t="s">
        <v>576</v>
      </c>
      <c r="C26" s="256">
        <v>23</v>
      </c>
      <c r="D26" s="252">
        <v>0</v>
      </c>
      <c r="E26" s="246">
        <v>2282</v>
      </c>
    </row>
    <row r="27" spans="1:5" ht="18" customHeight="1" thickBot="1">
      <c r="A27" s="266" t="s">
        <v>209</v>
      </c>
      <c r="B27" s="644" t="s">
        <v>577</v>
      </c>
      <c r="C27" s="637">
        <v>0</v>
      </c>
      <c r="D27" s="287">
        <v>0</v>
      </c>
      <c r="E27" s="281">
        <v>0</v>
      </c>
    </row>
    <row r="28" spans="1:5" ht="18" customHeight="1" thickBot="1" thickTop="1">
      <c r="A28" s="286" t="s">
        <v>104</v>
      </c>
      <c r="B28" s="81" t="s">
        <v>578</v>
      </c>
      <c r="C28" s="638">
        <f>C12+C15+C21+C25+C26+C27</f>
        <v>1735440</v>
      </c>
      <c r="D28" s="292">
        <f>D12+D15+D21+D25+D26+D27</f>
        <v>0</v>
      </c>
      <c r="E28" s="291">
        <f>E12+E15+E21+E25+E26+E27</f>
        <v>1750100</v>
      </c>
    </row>
    <row r="29" spans="1:5" ht="15" customHeight="1" thickBot="1" thickTop="1">
      <c r="A29" s="284"/>
      <c r="B29" s="285"/>
      <c r="C29" s="293"/>
      <c r="D29" s="293"/>
      <c r="E29" s="293"/>
    </row>
    <row r="30" spans="1:5" ht="46.5" thickTop="1">
      <c r="A30" s="635" t="s">
        <v>230</v>
      </c>
      <c r="B30" s="639" t="s">
        <v>38</v>
      </c>
      <c r="C30" s="267" t="s">
        <v>228</v>
      </c>
      <c r="D30" s="259" t="s">
        <v>37</v>
      </c>
      <c r="E30" s="260" t="s">
        <v>939</v>
      </c>
    </row>
    <row r="31" spans="1:5" ht="15" customHeight="1" thickBot="1">
      <c r="A31" s="636" t="s">
        <v>910</v>
      </c>
      <c r="B31" s="640" t="s">
        <v>911</v>
      </c>
      <c r="C31" s="268" t="s">
        <v>912</v>
      </c>
      <c r="D31" s="261" t="s">
        <v>913</v>
      </c>
      <c r="E31" s="262" t="s">
        <v>914</v>
      </c>
    </row>
    <row r="32" spans="1:5" ht="15" customHeight="1" thickTop="1">
      <c r="A32" s="264" t="s">
        <v>105</v>
      </c>
      <c r="B32" s="642" t="s">
        <v>583</v>
      </c>
      <c r="C32" s="254">
        <v>1881351</v>
      </c>
      <c r="D32" s="250">
        <v>0</v>
      </c>
      <c r="E32" s="240">
        <v>1881351</v>
      </c>
    </row>
    <row r="33" spans="1:5" ht="15" customHeight="1">
      <c r="A33" s="264" t="s">
        <v>106</v>
      </c>
      <c r="B33" s="642" t="s">
        <v>584</v>
      </c>
      <c r="C33" s="255">
        <v>0</v>
      </c>
      <c r="D33" s="251">
        <v>0</v>
      </c>
      <c r="E33" s="243">
        <v>0</v>
      </c>
    </row>
    <row r="34" spans="1:5" ht="15" customHeight="1">
      <c r="A34" s="264" t="s">
        <v>107</v>
      </c>
      <c r="B34" s="642" t="s">
        <v>585</v>
      </c>
      <c r="C34" s="255">
        <v>181171</v>
      </c>
      <c r="D34" s="251">
        <v>0</v>
      </c>
      <c r="E34" s="243">
        <v>181171</v>
      </c>
    </row>
    <row r="35" spans="1:5" ht="15" customHeight="1">
      <c r="A35" s="264" t="s">
        <v>210</v>
      </c>
      <c r="B35" s="642" t="s">
        <v>586</v>
      </c>
      <c r="C35" s="255">
        <v>-328473</v>
      </c>
      <c r="D35" s="251">
        <v>0</v>
      </c>
      <c r="E35" s="243">
        <v>-328473</v>
      </c>
    </row>
    <row r="36" spans="1:5" ht="15" customHeight="1">
      <c r="A36" s="264" t="s">
        <v>211</v>
      </c>
      <c r="B36" s="642" t="s">
        <v>587</v>
      </c>
      <c r="C36" s="255">
        <v>0</v>
      </c>
      <c r="D36" s="251">
        <v>0</v>
      </c>
      <c r="E36" s="243">
        <v>0</v>
      </c>
    </row>
    <row r="37" spans="1:5" ht="15" customHeight="1">
      <c r="A37" s="264" t="s">
        <v>195</v>
      </c>
      <c r="B37" s="642" t="s">
        <v>588</v>
      </c>
      <c r="C37" s="255">
        <v>0</v>
      </c>
      <c r="D37" s="251">
        <v>0</v>
      </c>
      <c r="E37" s="243">
        <v>2065</v>
      </c>
    </row>
    <row r="38" spans="1:5" ht="18" customHeight="1" thickBot="1">
      <c r="A38" s="945" t="s">
        <v>212</v>
      </c>
      <c r="B38" s="645" t="s">
        <v>589</v>
      </c>
      <c r="C38" s="257">
        <f>SUM(C32:C37)</f>
        <v>1734049</v>
      </c>
      <c r="D38" s="253">
        <v>0</v>
      </c>
      <c r="E38" s="249">
        <f>SUM(E32:E37)</f>
        <v>1736114</v>
      </c>
    </row>
    <row r="39" spans="1:5" ht="7.5" customHeight="1" thickTop="1">
      <c r="A39" s="279"/>
      <c r="B39" s="202"/>
      <c r="C39" s="283"/>
      <c r="D39" s="283"/>
      <c r="E39" s="5"/>
    </row>
    <row r="40" spans="1:5" ht="15" customHeight="1">
      <c r="A40" s="279"/>
      <c r="B40" s="202"/>
      <c r="C40" s="283"/>
      <c r="D40" s="283"/>
      <c r="E40" s="5" t="s">
        <v>841</v>
      </c>
    </row>
    <row r="41" spans="1:5" ht="15" customHeight="1">
      <c r="A41" s="279"/>
      <c r="B41" s="202"/>
      <c r="C41" s="283"/>
      <c r="D41" s="283"/>
      <c r="E41" s="5" t="str">
        <f>E2</f>
        <v>a /2015. (V.  .) önkormányzati rendelethez</v>
      </c>
    </row>
    <row r="42" spans="1:5" ht="15" customHeight="1">
      <c r="A42" s="279"/>
      <c r="B42" s="202"/>
      <c r="C42" s="282"/>
      <c r="D42" s="282"/>
      <c r="E42" s="282"/>
    </row>
    <row r="43" spans="1:5" ht="15" customHeight="1" thickBot="1">
      <c r="A43" s="279"/>
      <c r="B43" s="202"/>
      <c r="C43" s="282"/>
      <c r="D43" s="282"/>
      <c r="E43" s="5" t="s">
        <v>227</v>
      </c>
    </row>
    <row r="44" spans="1:5" ht="46.5" thickTop="1">
      <c r="A44" s="635" t="s">
        <v>230</v>
      </c>
      <c r="B44" s="639" t="s">
        <v>38</v>
      </c>
      <c r="C44" s="267" t="s">
        <v>228</v>
      </c>
      <c r="D44" s="259" t="s">
        <v>37</v>
      </c>
      <c r="E44" s="260" t="s">
        <v>939</v>
      </c>
    </row>
    <row r="45" spans="1:5" ht="15" customHeight="1" thickBot="1">
      <c r="A45" s="636" t="s">
        <v>910</v>
      </c>
      <c r="B45" s="640" t="s">
        <v>911</v>
      </c>
      <c r="C45" s="268" t="s">
        <v>912</v>
      </c>
      <c r="D45" s="261" t="s">
        <v>913</v>
      </c>
      <c r="E45" s="262" t="s">
        <v>938</v>
      </c>
    </row>
    <row r="46" spans="1:5" ht="15" customHeight="1" thickTop="1">
      <c r="A46" s="272" t="s">
        <v>108</v>
      </c>
      <c r="B46" s="646" t="s">
        <v>590</v>
      </c>
      <c r="C46" s="254">
        <v>421</v>
      </c>
      <c r="D46" s="250">
        <v>0</v>
      </c>
      <c r="E46" s="240">
        <v>4806</v>
      </c>
    </row>
    <row r="47" spans="1:5" ht="15" customHeight="1">
      <c r="A47" s="264" t="s">
        <v>196</v>
      </c>
      <c r="B47" s="642" t="s">
        <v>591</v>
      </c>
      <c r="C47" s="255">
        <v>0</v>
      </c>
      <c r="D47" s="251">
        <v>0</v>
      </c>
      <c r="E47" s="243">
        <v>2172</v>
      </c>
    </row>
    <row r="48" spans="1:5" ht="15" customHeight="1">
      <c r="A48" s="264" t="s">
        <v>213</v>
      </c>
      <c r="B48" s="642" t="s">
        <v>592</v>
      </c>
      <c r="C48" s="255">
        <v>970</v>
      </c>
      <c r="D48" s="251">
        <v>0</v>
      </c>
      <c r="E48" s="243">
        <v>1264</v>
      </c>
    </row>
    <row r="49" spans="1:5" ht="18" customHeight="1">
      <c r="A49" s="265" t="s">
        <v>197</v>
      </c>
      <c r="B49" s="643" t="s">
        <v>593</v>
      </c>
      <c r="C49" s="256">
        <f>SUM(C46:C48)</f>
        <v>1391</v>
      </c>
      <c r="D49" s="252">
        <v>0</v>
      </c>
      <c r="E49" s="246">
        <f>SUM(E46:E48)</f>
        <v>8242</v>
      </c>
    </row>
    <row r="50" spans="1:5" ht="22.5">
      <c r="A50" s="265" t="s">
        <v>109</v>
      </c>
      <c r="B50" s="643" t="s">
        <v>594</v>
      </c>
      <c r="C50" s="256">
        <v>0</v>
      </c>
      <c r="D50" s="252">
        <v>0</v>
      </c>
      <c r="E50" s="246">
        <v>0</v>
      </c>
    </row>
    <row r="51" spans="1:5" ht="22.5">
      <c r="A51" s="265" t="s">
        <v>111</v>
      </c>
      <c r="B51" s="643" t="s">
        <v>595</v>
      </c>
      <c r="C51" s="256">
        <v>0</v>
      </c>
      <c r="D51" s="252">
        <v>0</v>
      </c>
      <c r="E51" s="246">
        <v>0</v>
      </c>
    </row>
    <row r="52" spans="1:5" ht="18" customHeight="1" thickBot="1">
      <c r="A52" s="266" t="s">
        <v>214</v>
      </c>
      <c r="B52" s="644" t="s">
        <v>596</v>
      </c>
      <c r="C52" s="637">
        <v>0</v>
      </c>
      <c r="D52" s="287">
        <v>0</v>
      </c>
      <c r="E52" s="281">
        <v>5744</v>
      </c>
    </row>
    <row r="53" spans="1:5" ht="18" customHeight="1" thickBot="1" thickTop="1">
      <c r="A53" s="286" t="s">
        <v>112</v>
      </c>
      <c r="B53" s="647" t="s">
        <v>597</v>
      </c>
      <c r="C53" s="638">
        <f>C38+C49+C50+C51+C52</f>
        <v>1735440</v>
      </c>
      <c r="D53" s="290">
        <v>0</v>
      </c>
      <c r="E53" s="291">
        <f>E38+E49+E50+E51+E52</f>
        <v>1750100</v>
      </c>
    </row>
    <row r="54" spans="3:5" ht="13.5" thickTop="1">
      <c r="C54" s="288"/>
      <c r="D54" s="288"/>
      <c r="E54" s="288"/>
    </row>
    <row r="55" spans="3:5" ht="13.5">
      <c r="C55" s="288"/>
      <c r="D55" s="288"/>
      <c r="E55" s="288"/>
    </row>
    <row r="56" spans="3:5" ht="13.5">
      <c r="C56" s="289"/>
      <c r="D56" s="289"/>
      <c r="E56" s="289"/>
    </row>
    <row r="57" spans="3:5" ht="13.5">
      <c r="C57" s="289"/>
      <c r="D57" s="289"/>
      <c r="E57" s="289"/>
    </row>
    <row r="58" spans="3:5" ht="13.5">
      <c r="C58" s="289"/>
      <c r="D58" s="289"/>
      <c r="E58" s="289"/>
    </row>
    <row r="59" spans="3:5" ht="13.5">
      <c r="C59" s="289"/>
      <c r="D59" s="289"/>
      <c r="E59" s="289"/>
    </row>
    <row r="60" spans="3:5" ht="13.5">
      <c r="C60" s="289"/>
      <c r="D60" s="289"/>
      <c r="E60" s="289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3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5.7109375" style="9" customWidth="1"/>
    <col min="2" max="2" width="49.7109375" style="9" customWidth="1"/>
    <col min="3" max="4" width="11.7109375" style="9" customWidth="1"/>
    <col min="5" max="5" width="11.7109375" style="0" customWidth="1"/>
  </cols>
  <sheetData>
    <row r="1" spans="1:5" s="15" customFormat="1" ht="15" customHeight="1">
      <c r="A1" s="14"/>
      <c r="B1" s="4"/>
      <c r="C1" s="4"/>
      <c r="E1" s="5" t="s">
        <v>637</v>
      </c>
    </row>
    <row r="2" spans="1:5" s="15" customFormat="1" ht="15" customHeight="1">
      <c r="A2" s="14"/>
      <c r="B2" s="4"/>
      <c r="C2" s="4"/>
      <c r="E2" s="5" t="str">
        <f>'1.d sz. melléklet'!F2</f>
        <v>a /2015. (V.  .) önkormányzati rendelethez</v>
      </c>
    </row>
    <row r="3" spans="1:4" s="15" customFormat="1" ht="15" customHeight="1">
      <c r="A3" s="14"/>
      <c r="B3" s="8"/>
      <c r="C3" s="8"/>
      <c r="D3" s="8"/>
    </row>
    <row r="4" spans="1:5" s="15" customFormat="1" ht="15" customHeight="1">
      <c r="A4" s="978" t="s">
        <v>640</v>
      </c>
      <c r="B4" s="978"/>
      <c r="C4" s="978"/>
      <c r="D4" s="978"/>
      <c r="E4" s="978"/>
    </row>
    <row r="5" spans="1:5" s="15" customFormat="1" ht="15" customHeight="1" thickBot="1">
      <c r="A5" s="14"/>
      <c r="B5" s="10"/>
      <c r="C5" s="10"/>
      <c r="E5" s="5" t="s">
        <v>227</v>
      </c>
    </row>
    <row r="6" spans="1:5" s="15" customFormat="1" ht="46.5" thickTop="1">
      <c r="A6" s="31" t="s">
        <v>230</v>
      </c>
      <c r="B6" s="32" t="s">
        <v>201</v>
      </c>
      <c r="C6" s="267" t="s">
        <v>228</v>
      </c>
      <c r="D6" s="32" t="s">
        <v>37</v>
      </c>
      <c r="E6" s="33" t="s">
        <v>39</v>
      </c>
    </row>
    <row r="7" spans="1:5" s="15" customFormat="1" ht="15" customHeight="1" thickBot="1">
      <c r="A7" s="48" t="s">
        <v>910</v>
      </c>
      <c r="B7" s="49" t="s">
        <v>911</v>
      </c>
      <c r="C7" s="657" t="s">
        <v>912</v>
      </c>
      <c r="D7" s="49" t="s">
        <v>913</v>
      </c>
      <c r="E7" s="50" t="s">
        <v>938</v>
      </c>
    </row>
    <row r="8" spans="1:5" s="1" customFormat="1" ht="15" customHeight="1" thickTop="1">
      <c r="A8" s="238" t="s">
        <v>92</v>
      </c>
      <c r="B8" s="659" t="s">
        <v>599</v>
      </c>
      <c r="C8" s="254">
        <v>0</v>
      </c>
      <c r="D8" s="250">
        <v>0</v>
      </c>
      <c r="E8" s="240">
        <v>78841</v>
      </c>
    </row>
    <row r="9" spans="1:5" s="1" customFormat="1" ht="22.5">
      <c r="A9" s="241" t="s">
        <v>93</v>
      </c>
      <c r="B9" s="660" t="s">
        <v>600</v>
      </c>
      <c r="C9" s="255">
        <v>0</v>
      </c>
      <c r="D9" s="251">
        <v>0</v>
      </c>
      <c r="E9" s="243">
        <v>25737</v>
      </c>
    </row>
    <row r="10" spans="1:5" s="1" customFormat="1" ht="15" customHeight="1">
      <c r="A10" s="241" t="s">
        <v>94</v>
      </c>
      <c r="B10" s="660" t="s">
        <v>601</v>
      </c>
      <c r="C10" s="255">
        <v>0</v>
      </c>
      <c r="D10" s="251">
        <v>0</v>
      </c>
      <c r="E10" s="243">
        <v>20198</v>
      </c>
    </row>
    <row r="11" spans="1:5" s="1" customFormat="1" ht="15" customHeight="1">
      <c r="A11" s="244" t="s">
        <v>95</v>
      </c>
      <c r="B11" s="661" t="s">
        <v>602</v>
      </c>
      <c r="C11" s="256">
        <f>SUM(C8:C10)</f>
        <v>0</v>
      </c>
      <c r="D11" s="252">
        <v>0</v>
      </c>
      <c r="E11" s="246">
        <f>SUM(E8:E10)</f>
        <v>124776</v>
      </c>
    </row>
    <row r="12" spans="1:5" s="1" customFormat="1" ht="15" customHeight="1">
      <c r="A12" s="241" t="s">
        <v>96</v>
      </c>
      <c r="B12" s="660" t="s">
        <v>641</v>
      </c>
      <c r="C12" s="255">
        <v>0</v>
      </c>
      <c r="D12" s="251">
        <v>0</v>
      </c>
      <c r="E12" s="243">
        <v>0</v>
      </c>
    </row>
    <row r="13" spans="1:5" s="1" customFormat="1" ht="15" customHeight="1">
      <c r="A13" s="241" t="s">
        <v>97</v>
      </c>
      <c r="B13" s="660" t="s">
        <v>642</v>
      </c>
      <c r="C13" s="255">
        <v>0</v>
      </c>
      <c r="D13" s="251">
        <v>0</v>
      </c>
      <c r="E13" s="243">
        <v>0</v>
      </c>
    </row>
    <row r="14" spans="1:5" s="1" customFormat="1" ht="15" customHeight="1">
      <c r="A14" s="244" t="s">
        <v>98</v>
      </c>
      <c r="B14" s="661" t="s">
        <v>603</v>
      </c>
      <c r="C14" s="256">
        <f>SUM(C12:C13)</f>
        <v>0</v>
      </c>
      <c r="D14" s="252">
        <v>0</v>
      </c>
      <c r="E14" s="246">
        <f>SUM(E12:E13)</f>
        <v>0</v>
      </c>
    </row>
    <row r="15" spans="1:5" s="1" customFormat="1" ht="22.5">
      <c r="A15" s="241" t="s">
        <v>99</v>
      </c>
      <c r="B15" s="660" t="s">
        <v>604</v>
      </c>
      <c r="C15" s="255">
        <v>0</v>
      </c>
      <c r="D15" s="251">
        <v>0</v>
      </c>
      <c r="E15" s="243">
        <v>65928</v>
      </c>
    </row>
    <row r="16" spans="1:5" s="1" customFormat="1" ht="15" customHeight="1">
      <c r="A16" s="241" t="s">
        <v>100</v>
      </c>
      <c r="B16" s="660" t="s">
        <v>605</v>
      </c>
      <c r="C16" s="255">
        <v>0</v>
      </c>
      <c r="D16" s="251">
        <v>0</v>
      </c>
      <c r="E16" s="243">
        <v>9054</v>
      </c>
    </row>
    <row r="17" spans="1:5" s="1" customFormat="1" ht="15" customHeight="1">
      <c r="A17" s="241" t="s">
        <v>101</v>
      </c>
      <c r="B17" s="660" t="s">
        <v>606</v>
      </c>
      <c r="C17" s="255">
        <v>0</v>
      </c>
      <c r="D17" s="251">
        <v>0</v>
      </c>
      <c r="E17" s="243">
        <v>2914</v>
      </c>
    </row>
    <row r="18" spans="1:5" s="1" customFormat="1" ht="15" customHeight="1">
      <c r="A18" s="244" t="s">
        <v>203</v>
      </c>
      <c r="B18" s="661" t="s">
        <v>607</v>
      </c>
      <c r="C18" s="256">
        <f>SUM(C15:C17)</f>
        <v>0</v>
      </c>
      <c r="D18" s="252">
        <v>0</v>
      </c>
      <c r="E18" s="246">
        <f>SUM(E15:E17)</f>
        <v>77896</v>
      </c>
    </row>
    <row r="19" spans="1:5" s="1" customFormat="1" ht="15" customHeight="1">
      <c r="A19" s="241" t="s">
        <v>102</v>
      </c>
      <c r="B19" s="660" t="s">
        <v>608</v>
      </c>
      <c r="C19" s="255">
        <v>0</v>
      </c>
      <c r="D19" s="251">
        <v>0</v>
      </c>
      <c r="E19" s="243">
        <v>12717</v>
      </c>
    </row>
    <row r="20" spans="1:5" s="1" customFormat="1" ht="15" customHeight="1">
      <c r="A20" s="241" t="s">
        <v>204</v>
      </c>
      <c r="B20" s="660" t="s">
        <v>609</v>
      </c>
      <c r="C20" s="255">
        <v>0</v>
      </c>
      <c r="D20" s="251">
        <v>0</v>
      </c>
      <c r="E20" s="243">
        <v>47832</v>
      </c>
    </row>
    <row r="21" spans="1:5" s="1" customFormat="1" ht="15" customHeight="1">
      <c r="A21" s="241" t="s">
        <v>205</v>
      </c>
      <c r="B21" s="660" t="s">
        <v>610</v>
      </c>
      <c r="C21" s="255">
        <v>0</v>
      </c>
      <c r="D21" s="251">
        <v>0</v>
      </c>
      <c r="E21" s="243">
        <v>0</v>
      </c>
    </row>
    <row r="22" spans="1:5" s="1" customFormat="1" ht="15" customHeight="1">
      <c r="A22" s="241" t="s">
        <v>206</v>
      </c>
      <c r="B22" s="660" t="s">
        <v>611</v>
      </c>
      <c r="C22" s="255">
        <v>0</v>
      </c>
      <c r="D22" s="251">
        <v>0</v>
      </c>
      <c r="E22" s="243">
        <v>0</v>
      </c>
    </row>
    <row r="23" spans="1:5" s="1" customFormat="1" ht="15" customHeight="1">
      <c r="A23" s="244" t="s">
        <v>103</v>
      </c>
      <c r="B23" s="661" t="s">
        <v>612</v>
      </c>
      <c r="C23" s="256">
        <f>SUM(C19:C22)</f>
        <v>0</v>
      </c>
      <c r="D23" s="252">
        <v>0</v>
      </c>
      <c r="E23" s="246">
        <f>SUM(E19:E22)</f>
        <v>60549</v>
      </c>
    </row>
    <row r="24" spans="1:5" ht="15" customHeight="1">
      <c r="A24" s="241" t="s">
        <v>207</v>
      </c>
      <c r="B24" s="660" t="s">
        <v>613</v>
      </c>
      <c r="C24" s="255">
        <v>0</v>
      </c>
      <c r="D24" s="251">
        <v>0</v>
      </c>
      <c r="E24" s="243">
        <v>26605</v>
      </c>
    </row>
    <row r="25" spans="1:5" ht="15" customHeight="1">
      <c r="A25" s="241" t="s">
        <v>208</v>
      </c>
      <c r="B25" s="660" t="s">
        <v>614</v>
      </c>
      <c r="C25" s="255">
        <v>0</v>
      </c>
      <c r="D25" s="251">
        <v>0</v>
      </c>
      <c r="E25" s="243">
        <v>7563</v>
      </c>
    </row>
    <row r="26" spans="1:5" ht="15" customHeight="1">
      <c r="A26" s="241" t="s">
        <v>91</v>
      </c>
      <c r="B26" s="660" t="s">
        <v>615</v>
      </c>
      <c r="C26" s="255">
        <v>0</v>
      </c>
      <c r="D26" s="251">
        <v>0</v>
      </c>
      <c r="E26" s="243">
        <v>9271</v>
      </c>
    </row>
    <row r="27" spans="1:5" ht="15" customHeight="1">
      <c r="A27" s="244" t="s">
        <v>209</v>
      </c>
      <c r="B27" s="661" t="s">
        <v>616</v>
      </c>
      <c r="C27" s="256">
        <f>SUM(C24:C26)</f>
        <v>0</v>
      </c>
      <c r="D27" s="252">
        <v>0</v>
      </c>
      <c r="E27" s="246">
        <f>SUM(E24:E26)</f>
        <v>43439</v>
      </c>
    </row>
    <row r="28" spans="1:5" ht="15" customHeight="1">
      <c r="A28" s="244" t="s">
        <v>104</v>
      </c>
      <c r="B28" s="661" t="s">
        <v>617</v>
      </c>
      <c r="C28" s="256">
        <v>0</v>
      </c>
      <c r="D28" s="252">
        <v>0</v>
      </c>
      <c r="E28" s="246">
        <v>42128</v>
      </c>
    </row>
    <row r="29" spans="1:5" ht="15" customHeight="1">
      <c r="A29" s="244" t="s">
        <v>105</v>
      </c>
      <c r="B29" s="661" t="s">
        <v>618</v>
      </c>
      <c r="C29" s="256">
        <v>0</v>
      </c>
      <c r="D29" s="252">
        <v>0</v>
      </c>
      <c r="E29" s="246">
        <v>83547</v>
      </c>
    </row>
    <row r="30" spans="1:5" ht="18" customHeight="1">
      <c r="A30" s="244" t="s">
        <v>106</v>
      </c>
      <c r="B30" s="661" t="s">
        <v>41</v>
      </c>
      <c r="C30" s="658">
        <f>C11+C14+C18-C23-C27-C28-C29</f>
        <v>0</v>
      </c>
      <c r="D30" s="297">
        <f>D11+D14+D18-D23-D27-D28-D29</f>
        <v>0</v>
      </c>
      <c r="E30" s="296">
        <f>E11+E14+E18-E23-E27-E28-E29</f>
        <v>-26991</v>
      </c>
    </row>
    <row r="31" spans="1:5" ht="15" customHeight="1">
      <c r="A31" s="241" t="s">
        <v>107</v>
      </c>
      <c r="B31" s="660" t="s">
        <v>619</v>
      </c>
      <c r="C31" s="255">
        <v>0</v>
      </c>
      <c r="D31" s="251">
        <v>0</v>
      </c>
      <c r="E31" s="243">
        <v>480</v>
      </c>
    </row>
    <row r="32" spans="1:5" ht="22.5">
      <c r="A32" s="241" t="s">
        <v>210</v>
      </c>
      <c r="B32" s="660" t="s">
        <v>620</v>
      </c>
      <c r="C32" s="255">
        <v>0</v>
      </c>
      <c r="D32" s="251">
        <v>0</v>
      </c>
      <c r="E32" s="243">
        <v>4329</v>
      </c>
    </row>
    <row r="33" spans="1:5" ht="15" customHeight="1">
      <c r="A33" s="241" t="s">
        <v>211</v>
      </c>
      <c r="B33" s="660" t="s">
        <v>621</v>
      </c>
      <c r="C33" s="255">
        <v>0</v>
      </c>
      <c r="D33" s="251">
        <v>0</v>
      </c>
      <c r="E33" s="243">
        <v>0</v>
      </c>
    </row>
    <row r="34" spans="1:5" ht="15" customHeight="1">
      <c r="A34" s="241" t="s">
        <v>195</v>
      </c>
      <c r="B34" s="660" t="s">
        <v>623</v>
      </c>
      <c r="C34" s="255">
        <v>0</v>
      </c>
      <c r="D34" s="251">
        <v>0</v>
      </c>
      <c r="E34" s="243">
        <v>0</v>
      </c>
    </row>
    <row r="35" spans="1:5" ht="22.5">
      <c r="A35" s="946" t="s">
        <v>212</v>
      </c>
      <c r="B35" s="947" t="s">
        <v>622</v>
      </c>
      <c r="C35" s="270">
        <f>SUM(C31:C34)</f>
        <v>0</v>
      </c>
      <c r="D35" s="271">
        <v>0</v>
      </c>
      <c r="E35" s="956">
        <f>SUM(E31:E34)</f>
        <v>4809</v>
      </c>
    </row>
    <row r="36" spans="1:5" ht="15" customHeight="1">
      <c r="A36" s="241" t="s">
        <v>108</v>
      </c>
      <c r="B36" s="660" t="s">
        <v>624</v>
      </c>
      <c r="C36" s="255">
        <v>0</v>
      </c>
      <c r="D36" s="251">
        <v>0</v>
      </c>
      <c r="E36" s="243">
        <v>0</v>
      </c>
    </row>
    <row r="37" spans="1:5" ht="15" customHeight="1">
      <c r="A37" s="241" t="s">
        <v>196</v>
      </c>
      <c r="B37" s="660" t="s">
        <v>625</v>
      </c>
      <c r="C37" s="255">
        <v>0</v>
      </c>
      <c r="D37" s="251">
        <v>0</v>
      </c>
      <c r="E37" s="243">
        <v>0</v>
      </c>
    </row>
    <row r="38" spans="1:5" ht="15" customHeight="1">
      <c r="A38" s="241" t="s">
        <v>213</v>
      </c>
      <c r="B38" s="660" t="s">
        <v>626</v>
      </c>
      <c r="C38" s="255">
        <v>0</v>
      </c>
      <c r="D38" s="251">
        <v>0</v>
      </c>
      <c r="E38" s="243">
        <v>0</v>
      </c>
    </row>
    <row r="39" spans="1:5" ht="15" customHeight="1">
      <c r="A39" s="241" t="s">
        <v>197</v>
      </c>
      <c r="B39" s="660" t="s">
        <v>627</v>
      </c>
      <c r="C39" s="255">
        <v>0</v>
      </c>
      <c r="D39" s="251">
        <v>0</v>
      </c>
      <c r="E39" s="243">
        <v>0</v>
      </c>
    </row>
    <row r="40" spans="1:5" ht="15" customHeight="1">
      <c r="A40" s="946" t="s">
        <v>109</v>
      </c>
      <c r="B40" s="947" t="s">
        <v>628</v>
      </c>
      <c r="C40" s="270">
        <f>SUM(C36:C39)</f>
        <v>0</v>
      </c>
      <c r="D40" s="271">
        <f>SUM(D36:D39)</f>
        <v>0</v>
      </c>
      <c r="E40" s="956">
        <f>SUM(E36:E39)</f>
        <v>0</v>
      </c>
    </row>
    <row r="41" spans="1:5" ht="18" customHeight="1" thickBot="1">
      <c r="A41" s="957" t="s">
        <v>111</v>
      </c>
      <c r="B41" s="958" t="s">
        <v>629</v>
      </c>
      <c r="C41" s="959">
        <v>0</v>
      </c>
      <c r="D41" s="960">
        <v>0</v>
      </c>
      <c r="E41" s="655">
        <v>4809</v>
      </c>
    </row>
    <row r="42" spans="1:5" ht="7.5" customHeight="1" thickTop="1">
      <c r="A42" s="237"/>
      <c r="B42" s="233"/>
      <c r="C42" s="234"/>
      <c r="D42" s="234"/>
      <c r="E42" s="234"/>
    </row>
    <row r="43" spans="1:5" ht="15" customHeight="1">
      <c r="A43" s="237"/>
      <c r="B43" s="233"/>
      <c r="C43" s="234"/>
      <c r="D43" s="234"/>
      <c r="E43" s="294" t="s">
        <v>638</v>
      </c>
    </row>
    <row r="44" spans="1:5" ht="15" customHeight="1">
      <c r="A44" s="237"/>
      <c r="B44" s="233"/>
      <c r="C44" s="234"/>
      <c r="D44" s="234"/>
      <c r="E44" s="294" t="str">
        <f>E2</f>
        <v>a /2015. (V.  .) önkormányzati rendelethez</v>
      </c>
    </row>
    <row r="45" spans="1:5" ht="15" customHeight="1">
      <c r="A45" s="237"/>
      <c r="C45" s="234"/>
      <c r="D45" s="234"/>
      <c r="E45" s="234"/>
    </row>
    <row r="46" spans="1:5" ht="15" customHeight="1" thickBot="1">
      <c r="A46" s="237"/>
      <c r="B46" s="233"/>
      <c r="C46" s="10"/>
      <c r="D46" s="15"/>
      <c r="E46" s="5" t="s">
        <v>227</v>
      </c>
    </row>
    <row r="47" spans="1:5" ht="46.5" thickTop="1">
      <c r="A47" s="31" t="s">
        <v>230</v>
      </c>
      <c r="B47" s="32" t="s">
        <v>201</v>
      </c>
      <c r="C47" s="267" t="s">
        <v>228</v>
      </c>
      <c r="D47" s="32" t="s">
        <v>37</v>
      </c>
      <c r="E47" s="33" t="s">
        <v>39</v>
      </c>
    </row>
    <row r="48" spans="1:5" ht="15" customHeight="1" thickBot="1">
      <c r="A48" s="48" t="s">
        <v>910</v>
      </c>
      <c r="B48" s="49" t="s">
        <v>937</v>
      </c>
      <c r="C48" s="657" t="s">
        <v>912</v>
      </c>
      <c r="D48" s="49" t="s">
        <v>913</v>
      </c>
      <c r="E48" s="50" t="s">
        <v>938</v>
      </c>
    </row>
    <row r="49" spans="1:5" ht="18" customHeight="1" thickTop="1">
      <c r="A49" s="244" t="s">
        <v>214</v>
      </c>
      <c r="B49" s="661" t="s">
        <v>630</v>
      </c>
      <c r="C49" s="256">
        <f>C30+C41</f>
        <v>0</v>
      </c>
      <c r="D49" s="252">
        <f>D30+D41</f>
        <v>0</v>
      </c>
      <c r="E49" s="246">
        <f>E30+E41</f>
        <v>-22182</v>
      </c>
    </row>
    <row r="50" spans="1:5" ht="15" customHeight="1">
      <c r="A50" s="241" t="s">
        <v>112</v>
      </c>
      <c r="B50" s="660" t="s">
        <v>631</v>
      </c>
      <c r="C50" s="255">
        <v>0</v>
      </c>
      <c r="D50" s="251">
        <v>0</v>
      </c>
      <c r="E50" s="243">
        <v>25074</v>
      </c>
    </row>
    <row r="51" spans="1:5" ht="15" customHeight="1">
      <c r="A51" s="241" t="s">
        <v>215</v>
      </c>
      <c r="B51" s="660" t="s">
        <v>632</v>
      </c>
      <c r="C51" s="255">
        <v>0</v>
      </c>
      <c r="D51" s="251">
        <v>0</v>
      </c>
      <c r="E51" s="243">
        <v>2055</v>
      </c>
    </row>
    <row r="52" spans="1:5" ht="15" customHeight="1">
      <c r="A52" s="244" t="s">
        <v>113</v>
      </c>
      <c r="B52" s="661" t="s">
        <v>633</v>
      </c>
      <c r="C52" s="256">
        <f>SUM(C50:C51)</f>
        <v>0</v>
      </c>
      <c r="D52" s="252">
        <f>SUM(D50:D51)</f>
        <v>0</v>
      </c>
      <c r="E52" s="246">
        <f>SUM(E50:E51)</f>
        <v>27129</v>
      </c>
    </row>
    <row r="53" spans="1:5" ht="15" customHeight="1">
      <c r="A53" s="244" t="s">
        <v>198</v>
      </c>
      <c r="B53" s="661" t="s">
        <v>634</v>
      </c>
      <c r="C53" s="256">
        <v>0</v>
      </c>
      <c r="D53" s="252">
        <v>0</v>
      </c>
      <c r="E53" s="246">
        <v>2882</v>
      </c>
    </row>
    <row r="54" spans="1:5" ht="18" customHeight="1">
      <c r="A54" s="244" t="s">
        <v>216</v>
      </c>
      <c r="B54" s="661" t="s">
        <v>635</v>
      </c>
      <c r="C54" s="256">
        <f>C52-C53</f>
        <v>0</v>
      </c>
      <c r="D54" s="252">
        <f>D52-D53</f>
        <v>0</v>
      </c>
      <c r="E54" s="246">
        <f>E52-E53</f>
        <v>24247</v>
      </c>
    </row>
    <row r="55" spans="1:5" ht="18" customHeight="1" thickBot="1">
      <c r="A55" s="247" t="s">
        <v>217</v>
      </c>
      <c r="B55" s="663" t="s">
        <v>636</v>
      </c>
      <c r="C55" s="257">
        <f>C49+C54</f>
        <v>0</v>
      </c>
      <c r="D55" s="253">
        <f>D49+D54</f>
        <v>0</v>
      </c>
      <c r="E55" s="249">
        <f>E49+E54</f>
        <v>2065</v>
      </c>
    </row>
    <row r="56" spans="2:6" ht="13.5" thickTop="1">
      <c r="B56" s="199"/>
      <c r="C56" s="203"/>
      <c r="D56" s="203"/>
      <c r="E56" s="203"/>
      <c r="F56" s="295"/>
    </row>
    <row r="57" spans="2:6" ht="12.75">
      <c r="B57" s="199"/>
      <c r="C57" s="203"/>
      <c r="D57" s="203"/>
      <c r="E57" s="203"/>
      <c r="F57" s="295"/>
    </row>
    <row r="58" spans="2:6" ht="12.75">
      <c r="B58" s="199"/>
      <c r="C58" s="203"/>
      <c r="D58" s="203"/>
      <c r="E58" s="203"/>
      <c r="F58" s="295"/>
    </row>
    <row r="59" spans="2:6" ht="12.75">
      <c r="B59" s="199"/>
      <c r="C59" s="198"/>
      <c r="D59" s="198"/>
      <c r="E59" s="198"/>
      <c r="F59" s="295"/>
    </row>
    <row r="60" spans="2:6" ht="12.75">
      <c r="B60" s="199"/>
      <c r="C60" s="198"/>
      <c r="D60" s="198"/>
      <c r="E60" s="198"/>
      <c r="F60" s="295"/>
    </row>
    <row r="61" spans="2:6" ht="12.75">
      <c r="B61" s="199"/>
      <c r="C61" s="203"/>
      <c r="D61" s="203"/>
      <c r="E61" s="203"/>
      <c r="F61" s="295"/>
    </row>
    <row r="62" spans="2:6" ht="12.75">
      <c r="B62" s="199"/>
      <c r="C62" s="203"/>
      <c r="D62" s="203"/>
      <c r="E62" s="203"/>
      <c r="F62" s="295"/>
    </row>
    <row r="63" spans="2:6" ht="12.75">
      <c r="B63" s="199"/>
      <c r="C63" s="203"/>
      <c r="D63" s="203"/>
      <c r="E63" s="203"/>
      <c r="F63" s="295"/>
    </row>
    <row r="64" spans="2:6" ht="12.75">
      <c r="B64" s="199"/>
      <c r="C64" s="203"/>
      <c r="D64" s="203"/>
      <c r="E64" s="203"/>
      <c r="F64" s="295"/>
    </row>
  </sheetData>
  <sheetProtection/>
  <mergeCells count="1">
    <mergeCell ref="A4:E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53.00390625" style="9" customWidth="1"/>
    <col min="3" max="3" width="17.7109375" style="9" customWidth="1"/>
    <col min="4" max="4" width="10.7109375" style="9" customWidth="1"/>
  </cols>
  <sheetData>
    <row r="1" spans="1:4" s="15" customFormat="1" ht="15" customHeight="1">
      <c r="A1" s="14"/>
      <c r="B1" s="4"/>
      <c r="C1" s="4"/>
      <c r="D1" s="5" t="s">
        <v>844</v>
      </c>
    </row>
    <row r="2" spans="1:4" s="15" customFormat="1" ht="15" customHeight="1">
      <c r="A2" s="14"/>
      <c r="B2" s="4"/>
      <c r="C2" s="4"/>
      <c r="D2" s="5" t="str">
        <f>'1.d sz. melléklet'!F2</f>
        <v>a /2015. (V.  .) önkormányzati rendelethez</v>
      </c>
    </row>
    <row r="3" spans="1:4" s="15" customFormat="1" ht="15" customHeight="1">
      <c r="A3" s="14"/>
      <c r="B3" s="8"/>
      <c r="C3" s="8"/>
      <c r="D3" s="8"/>
    </row>
    <row r="4" spans="1:4" s="15" customFormat="1" ht="15" customHeight="1">
      <c r="A4" s="978" t="s">
        <v>643</v>
      </c>
      <c r="B4" s="978"/>
      <c r="C4" s="978"/>
      <c r="D4" s="978"/>
    </row>
    <row r="5" spans="1:4" s="15" customFormat="1" ht="15" customHeight="1">
      <c r="A5" s="16"/>
      <c r="B5" s="16"/>
      <c r="C5" s="16"/>
      <c r="D5" s="16"/>
    </row>
    <row r="6" spans="1:3" s="15" customFormat="1" ht="15" customHeight="1" thickBot="1">
      <c r="A6" s="14"/>
      <c r="B6" s="10"/>
      <c r="C6" s="5" t="s">
        <v>227</v>
      </c>
    </row>
    <row r="7" spans="1:4" s="15" customFormat="1" ht="23.25" thickTop="1">
      <c r="A7" s="31" t="s">
        <v>230</v>
      </c>
      <c r="B7" s="32" t="s">
        <v>201</v>
      </c>
      <c r="C7" s="33" t="s">
        <v>39</v>
      </c>
      <c r="D7" s="200"/>
    </row>
    <row r="8" spans="1:4" s="15" customFormat="1" ht="15" customHeight="1" thickBot="1">
      <c r="A8" s="48" t="s">
        <v>910</v>
      </c>
      <c r="B8" s="49" t="s">
        <v>937</v>
      </c>
      <c r="C8" s="50" t="s">
        <v>912</v>
      </c>
      <c r="D8" s="200"/>
    </row>
    <row r="9" spans="1:4" s="1" customFormat="1" ht="15" customHeight="1" thickTop="1">
      <c r="A9" s="238" t="s">
        <v>92</v>
      </c>
      <c r="B9" s="239" t="s">
        <v>18</v>
      </c>
      <c r="C9" s="298">
        <v>252683</v>
      </c>
      <c r="D9" s="198"/>
    </row>
    <row r="10" spans="1:4" s="1" customFormat="1" ht="15" customHeight="1">
      <c r="A10" s="241" t="s">
        <v>93</v>
      </c>
      <c r="B10" s="242" t="s">
        <v>19</v>
      </c>
      <c r="C10" s="298">
        <v>243748</v>
      </c>
      <c r="D10" s="198"/>
    </row>
    <row r="11" spans="1:4" s="1" customFormat="1" ht="15" customHeight="1">
      <c r="A11" s="244" t="s">
        <v>94</v>
      </c>
      <c r="B11" s="245" t="s">
        <v>20</v>
      </c>
      <c r="C11" s="299">
        <f>C9-C10</f>
        <v>8935</v>
      </c>
      <c r="D11" s="198"/>
    </row>
    <row r="12" spans="1:4" s="1" customFormat="1" ht="15" customHeight="1">
      <c r="A12" s="241" t="s">
        <v>95</v>
      </c>
      <c r="B12" s="242" t="s">
        <v>21</v>
      </c>
      <c r="C12" s="298">
        <v>6261</v>
      </c>
      <c r="D12" s="198"/>
    </row>
    <row r="13" spans="1:4" s="1" customFormat="1" ht="15" customHeight="1">
      <c r="A13" s="241" t="s">
        <v>96</v>
      </c>
      <c r="B13" s="242" t="s">
        <v>22</v>
      </c>
      <c r="C13" s="298">
        <v>15196</v>
      </c>
      <c r="D13" s="198"/>
    </row>
    <row r="14" spans="1:4" s="1" customFormat="1" ht="15" customHeight="1">
      <c r="A14" s="244" t="s">
        <v>97</v>
      </c>
      <c r="B14" s="245" t="s">
        <v>23</v>
      </c>
      <c r="C14" s="299">
        <f>C12-C13</f>
        <v>-8935</v>
      </c>
      <c r="D14" s="198"/>
    </row>
    <row r="15" spans="1:4" s="1" customFormat="1" ht="15" customHeight="1">
      <c r="A15" s="244" t="s">
        <v>98</v>
      </c>
      <c r="B15" s="245" t="s">
        <v>24</v>
      </c>
      <c r="C15" s="299">
        <v>0</v>
      </c>
      <c r="D15" s="198"/>
    </row>
    <row r="16" spans="1:4" s="1" customFormat="1" ht="15" customHeight="1">
      <c r="A16" s="241" t="s">
        <v>99</v>
      </c>
      <c r="B16" s="242" t="s">
        <v>25</v>
      </c>
      <c r="C16" s="298">
        <v>0</v>
      </c>
      <c r="D16" s="198"/>
    </row>
    <row r="17" spans="1:4" s="1" customFormat="1" ht="15" customHeight="1">
      <c r="A17" s="241" t="s">
        <v>100</v>
      </c>
      <c r="B17" s="242" t="s">
        <v>26</v>
      </c>
      <c r="C17" s="298">
        <v>0</v>
      </c>
      <c r="D17" s="198"/>
    </row>
    <row r="18" spans="1:4" s="1" customFormat="1" ht="15" customHeight="1">
      <c r="A18" s="244" t="s">
        <v>101</v>
      </c>
      <c r="B18" s="245" t="s">
        <v>27</v>
      </c>
      <c r="C18" s="299">
        <v>0</v>
      </c>
      <c r="D18" s="198"/>
    </row>
    <row r="19" spans="1:4" s="1" customFormat="1" ht="15" customHeight="1">
      <c r="A19" s="241" t="s">
        <v>203</v>
      </c>
      <c r="B19" s="242" t="s">
        <v>28</v>
      </c>
      <c r="C19" s="298">
        <v>0</v>
      </c>
      <c r="D19" s="198"/>
    </row>
    <row r="20" spans="1:4" s="1" customFormat="1" ht="15" customHeight="1">
      <c r="A20" s="241" t="s">
        <v>102</v>
      </c>
      <c r="B20" s="242" t="s">
        <v>29</v>
      </c>
      <c r="C20" s="298">
        <v>0</v>
      </c>
      <c r="D20" s="198"/>
    </row>
    <row r="21" spans="1:4" s="1" customFormat="1" ht="15" customHeight="1">
      <c r="A21" s="244" t="s">
        <v>204</v>
      </c>
      <c r="B21" s="245" t="s">
        <v>30</v>
      </c>
      <c r="C21" s="299">
        <v>0</v>
      </c>
      <c r="D21" s="198"/>
    </row>
    <row r="22" spans="1:4" s="1" customFormat="1" ht="15" customHeight="1">
      <c r="A22" s="244" t="s">
        <v>205</v>
      </c>
      <c r="B22" s="245" t="s">
        <v>31</v>
      </c>
      <c r="C22" s="299">
        <v>0</v>
      </c>
      <c r="D22" s="198"/>
    </row>
    <row r="23" spans="1:4" s="1" customFormat="1" ht="15" customHeight="1">
      <c r="A23" s="244" t="s">
        <v>206</v>
      </c>
      <c r="B23" s="245" t="s">
        <v>32</v>
      </c>
      <c r="C23" s="299">
        <v>0</v>
      </c>
      <c r="D23" s="198"/>
    </row>
    <row r="24" spans="1:4" s="1" customFormat="1" ht="15" customHeight="1">
      <c r="A24" s="244" t="s">
        <v>103</v>
      </c>
      <c r="B24" s="245" t="s">
        <v>33</v>
      </c>
      <c r="C24" s="299">
        <v>0</v>
      </c>
      <c r="D24" s="8"/>
    </row>
    <row r="25" spans="1:3" ht="15" customHeight="1">
      <c r="A25" s="244" t="s">
        <v>207</v>
      </c>
      <c r="B25" s="245" t="s">
        <v>34</v>
      </c>
      <c r="C25" s="299">
        <v>0</v>
      </c>
    </row>
    <row r="26" spans="1:3" ht="15" customHeight="1">
      <c r="A26" s="244" t="s">
        <v>208</v>
      </c>
      <c r="B26" s="245" t="s">
        <v>36</v>
      </c>
      <c r="C26" s="299">
        <v>0</v>
      </c>
    </row>
    <row r="27" spans="1:3" ht="15" customHeight="1" thickBot="1">
      <c r="A27" s="247" t="s">
        <v>91</v>
      </c>
      <c r="B27" s="248" t="s">
        <v>35</v>
      </c>
      <c r="C27" s="300">
        <v>0</v>
      </c>
    </row>
    <row r="28" ht="13.5" thickTop="1"/>
  </sheetData>
  <sheetProtection/>
  <mergeCells count="1">
    <mergeCell ref="A4:D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42.7109375" style="9" customWidth="1"/>
    <col min="3" max="5" width="10.7109375" style="9" customWidth="1"/>
    <col min="6" max="6" width="9.7109375" style="9" customWidth="1"/>
  </cols>
  <sheetData>
    <row r="1" spans="1:6" s="1" customFormat="1" ht="15" customHeight="1">
      <c r="A1" s="14"/>
      <c r="B1" s="14"/>
      <c r="C1" s="4"/>
      <c r="D1" s="4"/>
      <c r="E1" s="4"/>
      <c r="F1" s="5" t="s">
        <v>845</v>
      </c>
    </row>
    <row r="2" spans="1:6" s="1" customFormat="1" ht="15" customHeight="1">
      <c r="A2" s="14"/>
      <c r="B2" s="14"/>
      <c r="C2" s="4"/>
      <c r="D2" s="4"/>
      <c r="E2" s="4"/>
      <c r="F2" s="5" t="str">
        <f>'1.d sz. melléklet'!F2</f>
        <v>a /2015. (V.  .) önkormányzati rendelethez</v>
      </c>
    </row>
    <row r="3" spans="1:6" s="1" customFormat="1" ht="15" customHeight="1">
      <c r="A3" s="14"/>
      <c r="B3" s="14"/>
      <c r="C3" s="8"/>
      <c r="D3" s="8"/>
      <c r="E3" s="8"/>
      <c r="F3" s="8"/>
    </row>
    <row r="4" spans="1:6" s="1" customFormat="1" ht="15" customHeight="1">
      <c r="A4" s="978" t="s">
        <v>701</v>
      </c>
      <c r="B4" s="978"/>
      <c r="C4" s="978"/>
      <c r="D4" s="978"/>
      <c r="E4" s="978"/>
      <c r="F4" s="978"/>
    </row>
    <row r="5" spans="1:6" s="1" customFormat="1" ht="15" customHeight="1" thickBot="1">
      <c r="A5" s="14"/>
      <c r="B5" s="14"/>
      <c r="C5" s="10"/>
      <c r="D5" s="10"/>
      <c r="E5" s="10"/>
      <c r="F5" s="5" t="s">
        <v>227</v>
      </c>
    </row>
    <row r="6" spans="1:6" s="15" customFormat="1" ht="23.25" thickTop="1">
      <c r="A6" s="31" t="s">
        <v>230</v>
      </c>
      <c r="B6" s="32" t="s">
        <v>201</v>
      </c>
      <c r="C6" s="32" t="s">
        <v>224</v>
      </c>
      <c r="D6" s="32" t="s">
        <v>225</v>
      </c>
      <c r="E6" s="32" t="s">
        <v>226</v>
      </c>
      <c r="F6" s="33" t="s">
        <v>229</v>
      </c>
    </row>
    <row r="7" spans="1:6" s="15" customFormat="1" ht="15" customHeight="1" thickBot="1">
      <c r="A7" s="48" t="s">
        <v>910</v>
      </c>
      <c r="B7" s="49" t="s">
        <v>911</v>
      </c>
      <c r="C7" s="49" t="s">
        <v>912</v>
      </c>
      <c r="D7" s="49" t="s">
        <v>913</v>
      </c>
      <c r="E7" s="49" t="s">
        <v>914</v>
      </c>
      <c r="F7" s="50" t="s">
        <v>915</v>
      </c>
    </row>
    <row r="8" spans="1:6" s="1" customFormat="1" ht="23.25" thickTop="1">
      <c r="A8" s="238" t="s">
        <v>92</v>
      </c>
      <c r="B8" s="239" t="s">
        <v>705</v>
      </c>
      <c r="C8" s="250">
        <v>19128</v>
      </c>
      <c r="D8" s="250">
        <v>19128</v>
      </c>
      <c r="E8" s="250">
        <v>19128</v>
      </c>
      <c r="F8" s="301">
        <f>E8/D8</f>
        <v>1</v>
      </c>
    </row>
    <row r="9" spans="1:6" s="1" customFormat="1" ht="22.5">
      <c r="A9" s="241" t="s">
        <v>93</v>
      </c>
      <c r="B9" s="242" t="s">
        <v>706</v>
      </c>
      <c r="C9" s="251">
        <v>12743</v>
      </c>
      <c r="D9" s="251">
        <v>12588</v>
      </c>
      <c r="E9" s="251">
        <v>12588</v>
      </c>
      <c r="F9" s="302">
        <f>E9/D9</f>
        <v>1</v>
      </c>
    </row>
    <row r="10" spans="1:6" s="1" customFormat="1" ht="22.5">
      <c r="A10" s="241" t="s">
        <v>94</v>
      </c>
      <c r="B10" s="242" t="s">
        <v>707</v>
      </c>
      <c r="C10" s="251">
        <v>2414</v>
      </c>
      <c r="D10" s="251">
        <v>3013</v>
      </c>
      <c r="E10" s="251">
        <v>3013</v>
      </c>
      <c r="F10" s="302">
        <f>E10/D10</f>
        <v>1</v>
      </c>
    </row>
    <row r="11" spans="1:6" s="1" customFormat="1" ht="22.5">
      <c r="A11" s="241" t="s">
        <v>95</v>
      </c>
      <c r="B11" s="242" t="s">
        <v>708</v>
      </c>
      <c r="C11" s="251">
        <v>799</v>
      </c>
      <c r="D11" s="251">
        <v>799</v>
      </c>
      <c r="E11" s="251">
        <v>799</v>
      </c>
      <c r="F11" s="302">
        <f>E11/D11</f>
        <v>1</v>
      </c>
    </row>
    <row r="12" spans="1:6" s="1" customFormat="1" ht="15" customHeight="1">
      <c r="A12" s="241" t="s">
        <v>96</v>
      </c>
      <c r="B12" s="242" t="s">
        <v>710</v>
      </c>
      <c r="C12" s="251">
        <v>18384</v>
      </c>
      <c r="D12" s="251">
        <v>28720</v>
      </c>
      <c r="E12" s="251">
        <v>28720</v>
      </c>
      <c r="F12" s="302">
        <f>E12/D12</f>
        <v>1</v>
      </c>
    </row>
    <row r="13" spans="1:6" s="1" customFormat="1" ht="15" customHeight="1">
      <c r="A13" s="241" t="s">
        <v>97</v>
      </c>
      <c r="B13" s="242" t="s">
        <v>709</v>
      </c>
      <c r="C13" s="251">
        <v>0</v>
      </c>
      <c r="D13" s="251">
        <v>1681</v>
      </c>
      <c r="E13" s="251">
        <v>1681</v>
      </c>
      <c r="F13" s="302">
        <f aca="true" t="shared" si="0" ref="F13:F37">E13/D13</f>
        <v>1</v>
      </c>
    </row>
    <row r="14" spans="1:6" s="1" customFormat="1" ht="24">
      <c r="A14" s="303" t="s">
        <v>98</v>
      </c>
      <c r="B14" s="304" t="s">
        <v>702</v>
      </c>
      <c r="C14" s="305">
        <f>SUM(C8:C13)</f>
        <v>53468</v>
      </c>
      <c r="D14" s="305">
        <f>SUM(D8:D13)</f>
        <v>65929</v>
      </c>
      <c r="E14" s="305">
        <f>SUM(E8:E13)</f>
        <v>65929</v>
      </c>
      <c r="F14" s="306">
        <f t="shared" si="0"/>
        <v>1</v>
      </c>
    </row>
    <row r="15" spans="1:6" s="1" customFormat="1" ht="24">
      <c r="A15" s="303" t="s">
        <v>99</v>
      </c>
      <c r="B15" s="304" t="s">
        <v>715</v>
      </c>
      <c r="C15" s="305">
        <v>4689</v>
      </c>
      <c r="D15" s="305">
        <v>7999</v>
      </c>
      <c r="E15" s="305">
        <f>SUM(E16:E19)</f>
        <v>7999</v>
      </c>
      <c r="F15" s="306">
        <f t="shared" si="0"/>
        <v>1</v>
      </c>
    </row>
    <row r="16" spans="1:6" s="1" customFormat="1" ht="15" customHeight="1">
      <c r="A16" s="241" t="s">
        <v>100</v>
      </c>
      <c r="B16" s="242" t="s">
        <v>711</v>
      </c>
      <c r="C16" s="251">
        <v>0</v>
      </c>
      <c r="D16" s="251">
        <v>0</v>
      </c>
      <c r="E16" s="251">
        <v>623</v>
      </c>
      <c r="F16" s="302"/>
    </row>
    <row r="17" spans="1:6" s="1" customFormat="1" ht="15" customHeight="1">
      <c r="A17" s="241" t="s">
        <v>101</v>
      </c>
      <c r="B17" s="242" t="s">
        <v>712</v>
      </c>
      <c r="C17" s="251">
        <v>0</v>
      </c>
      <c r="D17" s="251">
        <v>0</v>
      </c>
      <c r="E17" s="251">
        <v>3159</v>
      </c>
      <c r="F17" s="302"/>
    </row>
    <row r="18" spans="1:6" s="1" customFormat="1" ht="15" customHeight="1">
      <c r="A18" s="241" t="s">
        <v>203</v>
      </c>
      <c r="B18" s="242" t="s">
        <v>713</v>
      </c>
      <c r="C18" s="251">
        <v>0</v>
      </c>
      <c r="D18" s="251">
        <v>0</v>
      </c>
      <c r="E18" s="251">
        <v>3838</v>
      </c>
      <c r="F18" s="306"/>
    </row>
    <row r="19" spans="1:6" s="1" customFormat="1" ht="15" customHeight="1">
      <c r="A19" s="241" t="s">
        <v>102</v>
      </c>
      <c r="B19" s="242" t="s">
        <v>714</v>
      </c>
      <c r="C19" s="251">
        <v>0</v>
      </c>
      <c r="D19" s="251">
        <v>0</v>
      </c>
      <c r="E19" s="251">
        <v>379</v>
      </c>
      <c r="F19" s="306"/>
    </row>
    <row r="20" spans="1:6" s="1" customFormat="1" ht="22.5">
      <c r="A20" s="244" t="s">
        <v>204</v>
      </c>
      <c r="B20" s="245" t="s">
        <v>716</v>
      </c>
      <c r="C20" s="252">
        <f>C14+C15</f>
        <v>58157</v>
      </c>
      <c r="D20" s="252">
        <f>D14+D15</f>
        <v>73928</v>
      </c>
      <c r="E20" s="252">
        <f>E14+E15</f>
        <v>73928</v>
      </c>
      <c r="F20" s="307">
        <f t="shared" si="0"/>
        <v>1</v>
      </c>
    </row>
    <row r="21" spans="1:6" s="1" customFormat="1" ht="15" customHeight="1">
      <c r="A21" s="303" t="s">
        <v>205</v>
      </c>
      <c r="B21" s="304" t="s">
        <v>717</v>
      </c>
      <c r="C21" s="305">
        <v>0</v>
      </c>
      <c r="D21" s="305">
        <v>344</v>
      </c>
      <c r="E21" s="305">
        <v>344</v>
      </c>
      <c r="F21" s="306">
        <f t="shared" si="0"/>
        <v>1</v>
      </c>
    </row>
    <row r="22" spans="1:6" s="1" customFormat="1" ht="24">
      <c r="A22" s="303" t="s">
        <v>206</v>
      </c>
      <c r="B22" s="304" t="s">
        <v>725</v>
      </c>
      <c r="C22" s="305">
        <v>19459</v>
      </c>
      <c r="D22" s="305">
        <v>20921</v>
      </c>
      <c r="E22" s="305">
        <v>20921</v>
      </c>
      <c r="F22" s="306">
        <f t="shared" si="0"/>
        <v>1</v>
      </c>
    </row>
    <row r="23" spans="1:6" s="1" customFormat="1" ht="15" customHeight="1">
      <c r="A23" s="241" t="s">
        <v>103</v>
      </c>
      <c r="B23" s="242" t="s">
        <v>711</v>
      </c>
      <c r="C23" s="251">
        <v>0</v>
      </c>
      <c r="D23" s="251">
        <v>0</v>
      </c>
      <c r="E23" s="251">
        <v>50</v>
      </c>
      <c r="F23" s="302"/>
    </row>
    <row r="24" spans="1:6" s="1" customFormat="1" ht="15" customHeight="1">
      <c r="A24" s="241" t="s">
        <v>207</v>
      </c>
      <c r="B24" s="242" t="s">
        <v>712</v>
      </c>
      <c r="C24" s="251">
        <v>0</v>
      </c>
      <c r="D24" s="251">
        <v>0</v>
      </c>
      <c r="E24" s="251">
        <v>20871</v>
      </c>
      <c r="F24" s="302"/>
    </row>
    <row r="25" spans="1:6" s="1" customFormat="1" ht="22.5">
      <c r="A25" s="244" t="s">
        <v>208</v>
      </c>
      <c r="B25" s="245" t="s">
        <v>726</v>
      </c>
      <c r="C25" s="252">
        <f>C21+C22</f>
        <v>19459</v>
      </c>
      <c r="D25" s="252">
        <f>D21+D22</f>
        <v>21265</v>
      </c>
      <c r="E25" s="252">
        <f>E21+E22</f>
        <v>21265</v>
      </c>
      <c r="F25" s="725">
        <f t="shared" si="0"/>
        <v>1</v>
      </c>
    </row>
    <row r="26" spans="1:6" s="1" customFormat="1" ht="15" customHeight="1">
      <c r="A26" s="303" t="s">
        <v>91</v>
      </c>
      <c r="B26" s="304" t="s">
        <v>727</v>
      </c>
      <c r="C26" s="305">
        <v>45000</v>
      </c>
      <c r="D26" s="305">
        <v>49008</v>
      </c>
      <c r="E26" s="305">
        <v>49009</v>
      </c>
      <c r="F26" s="306">
        <f t="shared" si="0"/>
        <v>1.0000204048318642</v>
      </c>
    </row>
    <row r="27" spans="1:6" s="1" customFormat="1" ht="15" customHeight="1">
      <c r="A27" s="241" t="s">
        <v>209</v>
      </c>
      <c r="B27" s="242" t="s">
        <v>728</v>
      </c>
      <c r="C27" s="251">
        <v>0</v>
      </c>
      <c r="D27" s="251">
        <v>0</v>
      </c>
      <c r="E27" s="251">
        <v>36861</v>
      </c>
      <c r="F27" s="302"/>
    </row>
    <row r="28" spans="1:6" s="1" customFormat="1" ht="15" customHeight="1">
      <c r="A28" s="241" t="s">
        <v>104</v>
      </c>
      <c r="B28" s="242" t="s">
        <v>729</v>
      </c>
      <c r="C28" s="251">
        <v>0</v>
      </c>
      <c r="D28" s="251">
        <v>0</v>
      </c>
      <c r="E28" s="251">
        <v>12148</v>
      </c>
      <c r="F28" s="302"/>
    </row>
    <row r="29" spans="1:6" s="1" customFormat="1" ht="15" customHeight="1">
      <c r="A29" s="241" t="s">
        <v>105</v>
      </c>
      <c r="B29" s="242" t="s">
        <v>730</v>
      </c>
      <c r="C29" s="251">
        <v>6000</v>
      </c>
      <c r="D29" s="251">
        <v>13000</v>
      </c>
      <c r="E29" s="251">
        <v>13088</v>
      </c>
      <c r="F29" s="302">
        <f t="shared" si="0"/>
        <v>1.0067692307692309</v>
      </c>
    </row>
    <row r="30" spans="1:6" s="1" customFormat="1" ht="22.5">
      <c r="A30" s="311" t="s">
        <v>106</v>
      </c>
      <c r="B30" s="308" t="s">
        <v>732</v>
      </c>
      <c r="C30" s="309">
        <v>0</v>
      </c>
      <c r="D30" s="309">
        <v>0</v>
      </c>
      <c r="E30" s="309">
        <v>13088</v>
      </c>
      <c r="F30" s="310"/>
    </row>
    <row r="31" spans="1:6" s="1" customFormat="1" ht="12.75">
      <c r="A31" s="241" t="s">
        <v>107</v>
      </c>
      <c r="B31" s="242" t="s">
        <v>733</v>
      </c>
      <c r="C31" s="251">
        <v>1600</v>
      </c>
      <c r="D31" s="251">
        <v>1900</v>
      </c>
      <c r="E31" s="251">
        <v>1906</v>
      </c>
      <c r="F31" s="302">
        <f t="shared" si="0"/>
        <v>1.003157894736842</v>
      </c>
    </row>
    <row r="32" spans="1:6" s="1" customFormat="1" ht="22.5">
      <c r="A32" s="311" t="s">
        <v>210</v>
      </c>
      <c r="B32" s="308" t="s">
        <v>731</v>
      </c>
      <c r="C32" s="309">
        <v>0</v>
      </c>
      <c r="D32" s="309">
        <v>0</v>
      </c>
      <c r="E32" s="309">
        <v>1906</v>
      </c>
      <c r="F32" s="310"/>
    </row>
    <row r="33" spans="1:6" s="1" customFormat="1" ht="12.75">
      <c r="A33" s="241" t="s">
        <v>211</v>
      </c>
      <c r="B33" s="242" t="s">
        <v>734</v>
      </c>
      <c r="C33" s="251">
        <v>7101</v>
      </c>
      <c r="D33" s="251">
        <v>15516</v>
      </c>
      <c r="E33" s="251">
        <v>15597</v>
      </c>
      <c r="F33" s="302">
        <f t="shared" si="0"/>
        <v>1.0052204176334107</v>
      </c>
    </row>
    <row r="34" spans="1:6" s="1" customFormat="1" ht="15" customHeight="1">
      <c r="A34" s="311" t="s">
        <v>195</v>
      </c>
      <c r="B34" s="308" t="s">
        <v>735</v>
      </c>
      <c r="C34" s="309">
        <v>0</v>
      </c>
      <c r="D34" s="309">
        <v>0</v>
      </c>
      <c r="E34" s="309">
        <v>15544</v>
      </c>
      <c r="F34" s="310"/>
    </row>
    <row r="35" spans="1:6" s="1" customFormat="1" ht="15" customHeight="1">
      <c r="A35" s="311" t="s">
        <v>212</v>
      </c>
      <c r="B35" s="308" t="s">
        <v>736</v>
      </c>
      <c r="C35" s="309">
        <v>0</v>
      </c>
      <c r="D35" s="309">
        <v>0</v>
      </c>
      <c r="E35" s="309">
        <v>53</v>
      </c>
      <c r="F35" s="310"/>
    </row>
    <row r="36" spans="1:6" s="1" customFormat="1" ht="15" customHeight="1">
      <c r="A36" s="303" t="s">
        <v>108</v>
      </c>
      <c r="B36" s="304" t="s">
        <v>737</v>
      </c>
      <c r="C36" s="305">
        <f>C29+C31+C33</f>
        <v>14701</v>
      </c>
      <c r="D36" s="305">
        <f>D29+D31+D33</f>
        <v>30416</v>
      </c>
      <c r="E36" s="305">
        <f>E29+E31+E33</f>
        <v>30591</v>
      </c>
      <c r="F36" s="306">
        <f t="shared" si="0"/>
        <v>1.0057535507627564</v>
      </c>
    </row>
    <row r="37" spans="1:6" s="1" customFormat="1" ht="15" customHeight="1">
      <c r="A37" s="303" t="s">
        <v>196</v>
      </c>
      <c r="B37" s="304" t="s">
        <v>738</v>
      </c>
      <c r="C37" s="305">
        <v>105</v>
      </c>
      <c r="D37" s="305">
        <v>428</v>
      </c>
      <c r="E37" s="305">
        <v>429</v>
      </c>
      <c r="F37" s="306">
        <f t="shared" si="0"/>
        <v>1.0023364485981308</v>
      </c>
    </row>
    <row r="38" spans="1:6" s="64" customFormat="1" ht="18" customHeight="1" thickBot="1">
      <c r="A38" s="247">
        <v>31</v>
      </c>
      <c r="B38" s="248" t="s">
        <v>739</v>
      </c>
      <c r="C38" s="253">
        <f>C26+C36+C37</f>
        <v>59806</v>
      </c>
      <c r="D38" s="253">
        <f>D26+D36+D37</f>
        <v>79852</v>
      </c>
      <c r="E38" s="253">
        <f>E26+E36+E37</f>
        <v>80029</v>
      </c>
      <c r="F38" s="312">
        <f>E38/D38</f>
        <v>1.002216600711316</v>
      </c>
    </row>
    <row r="39" ht="13.5" thickTop="1"/>
    <row r="40" spans="1:6" s="64" customFormat="1" ht="15" customHeight="1">
      <c r="A40" s="237"/>
      <c r="B40" s="231"/>
      <c r="C40" s="232"/>
      <c r="D40" s="232"/>
      <c r="E40" s="232"/>
      <c r="F40" s="5" t="s">
        <v>846</v>
      </c>
    </row>
    <row r="41" spans="1:6" s="64" customFormat="1" ht="15" customHeight="1">
      <c r="A41" s="237"/>
      <c r="B41" s="231"/>
      <c r="C41" s="232"/>
      <c r="D41" s="232"/>
      <c r="E41" s="232"/>
      <c r="F41" s="5" t="str">
        <f>F2</f>
        <v>a /2015. (V.  .) önkormányzati rendelethez</v>
      </c>
    </row>
    <row r="42" spans="1:6" s="64" customFormat="1" ht="15" customHeight="1">
      <c r="A42" s="237"/>
      <c r="B42" s="231"/>
      <c r="C42" s="232"/>
      <c r="D42" s="232"/>
      <c r="E42" s="232"/>
      <c r="F42" s="5"/>
    </row>
    <row r="43" spans="1:6" s="64" customFormat="1" ht="15" customHeight="1" thickBot="1">
      <c r="A43" s="237"/>
      <c r="B43" s="231"/>
      <c r="C43" s="232"/>
      <c r="D43" s="232"/>
      <c r="E43" s="232"/>
      <c r="F43" s="5" t="s">
        <v>227</v>
      </c>
    </row>
    <row r="44" spans="1:6" s="64" customFormat="1" ht="23.25" thickTop="1">
      <c r="A44" s="31" t="s">
        <v>230</v>
      </c>
      <c r="B44" s="32" t="s">
        <v>201</v>
      </c>
      <c r="C44" s="32" t="s">
        <v>224</v>
      </c>
      <c r="D44" s="32" t="s">
        <v>225</v>
      </c>
      <c r="E44" s="32" t="s">
        <v>226</v>
      </c>
      <c r="F44" s="33" t="s">
        <v>229</v>
      </c>
    </row>
    <row r="45" spans="1:6" s="64" customFormat="1" ht="15" customHeight="1" thickBot="1">
      <c r="A45" s="48" t="s">
        <v>910</v>
      </c>
      <c r="B45" s="49" t="s">
        <v>911</v>
      </c>
      <c r="C45" s="49" t="s">
        <v>912</v>
      </c>
      <c r="D45" s="49" t="s">
        <v>913</v>
      </c>
      <c r="E45" s="49" t="s">
        <v>914</v>
      </c>
      <c r="F45" s="50" t="s">
        <v>915</v>
      </c>
    </row>
    <row r="46" spans="1:6" s="64" customFormat="1" ht="15" customHeight="1" thickTop="1">
      <c r="A46" s="238">
        <v>32</v>
      </c>
      <c r="B46" s="239" t="s">
        <v>740</v>
      </c>
      <c r="C46" s="250">
        <v>100</v>
      </c>
      <c r="D46" s="250">
        <v>224</v>
      </c>
      <c r="E46" s="317">
        <v>273</v>
      </c>
      <c r="F46" s="313">
        <f>E46/D46</f>
        <v>1.21875</v>
      </c>
    </row>
    <row r="47" spans="1:6" s="64" customFormat="1" ht="15" customHeight="1">
      <c r="A47" s="241">
        <v>33</v>
      </c>
      <c r="B47" s="242" t="s">
        <v>741</v>
      </c>
      <c r="C47" s="251">
        <v>14020</v>
      </c>
      <c r="D47" s="251">
        <v>34934</v>
      </c>
      <c r="E47" s="318">
        <v>34959</v>
      </c>
      <c r="F47" s="313">
        <f aca="true" t="shared" si="1" ref="F47:F75">E47/D47</f>
        <v>1.0007156351978015</v>
      </c>
    </row>
    <row r="48" spans="1:6" s="64" customFormat="1" ht="15" customHeight="1">
      <c r="A48" s="241">
        <v>34</v>
      </c>
      <c r="B48" s="242" t="s">
        <v>742</v>
      </c>
      <c r="C48" s="251">
        <v>4100</v>
      </c>
      <c r="D48" s="251">
        <v>4537</v>
      </c>
      <c r="E48" s="318">
        <v>4595</v>
      </c>
      <c r="F48" s="313">
        <f t="shared" si="1"/>
        <v>1.0127837778267577</v>
      </c>
    </row>
    <row r="49" spans="1:6" s="1" customFormat="1" ht="15" customHeight="1">
      <c r="A49" s="241">
        <v>35</v>
      </c>
      <c r="B49" s="242" t="s">
        <v>743</v>
      </c>
      <c r="C49" s="251">
        <v>18826</v>
      </c>
      <c r="D49" s="251">
        <v>6480</v>
      </c>
      <c r="E49" s="318">
        <v>6486</v>
      </c>
      <c r="F49" s="313">
        <f t="shared" si="1"/>
        <v>1.000925925925926</v>
      </c>
    </row>
    <row r="50" spans="1:6" s="1" customFormat="1" ht="15" customHeight="1">
      <c r="A50" s="241">
        <v>36</v>
      </c>
      <c r="B50" s="242" t="s">
        <v>744</v>
      </c>
      <c r="C50" s="251">
        <v>10006</v>
      </c>
      <c r="D50" s="251">
        <v>12906</v>
      </c>
      <c r="E50" s="318">
        <v>12968</v>
      </c>
      <c r="F50" s="313">
        <f t="shared" si="1"/>
        <v>1.0048039671470634</v>
      </c>
    </row>
    <row r="51" spans="1:6" s="1" customFormat="1" ht="15" customHeight="1">
      <c r="A51" s="241">
        <v>37</v>
      </c>
      <c r="B51" s="242" t="s">
        <v>745</v>
      </c>
      <c r="C51" s="251">
        <v>0</v>
      </c>
      <c r="D51" s="251">
        <v>2811</v>
      </c>
      <c r="E51" s="318">
        <v>2811</v>
      </c>
      <c r="F51" s="313">
        <f t="shared" si="1"/>
        <v>1</v>
      </c>
    </row>
    <row r="52" spans="1:6" s="1" customFormat="1" ht="15" customHeight="1">
      <c r="A52" s="241">
        <v>38</v>
      </c>
      <c r="B52" s="242" t="s">
        <v>746</v>
      </c>
      <c r="C52" s="251">
        <v>3223</v>
      </c>
      <c r="D52" s="251">
        <v>4329</v>
      </c>
      <c r="E52" s="318">
        <v>4329</v>
      </c>
      <c r="F52" s="313">
        <f t="shared" si="1"/>
        <v>1</v>
      </c>
    </row>
    <row r="53" spans="1:6" s="1" customFormat="1" ht="15" customHeight="1">
      <c r="A53" s="241">
        <v>39</v>
      </c>
      <c r="B53" s="242" t="s">
        <v>747</v>
      </c>
      <c r="C53" s="251">
        <v>200</v>
      </c>
      <c r="D53" s="251">
        <v>145</v>
      </c>
      <c r="E53" s="318">
        <v>208</v>
      </c>
      <c r="F53" s="313">
        <f t="shared" si="1"/>
        <v>1.4344827586206896</v>
      </c>
    </row>
    <row r="54" spans="1:6" s="1" customFormat="1" ht="18" customHeight="1">
      <c r="A54" s="244">
        <v>40</v>
      </c>
      <c r="B54" s="245" t="s">
        <v>748</v>
      </c>
      <c r="C54" s="252">
        <f>SUM(C46:C53)</f>
        <v>50475</v>
      </c>
      <c r="D54" s="252">
        <f>SUM(D46:D53)</f>
        <v>66366</v>
      </c>
      <c r="E54" s="252">
        <f>SUM(E46:E53)</f>
        <v>66629</v>
      </c>
      <c r="F54" s="316">
        <f t="shared" si="1"/>
        <v>1.003962872555224</v>
      </c>
    </row>
    <row r="55" spans="1:6" s="1" customFormat="1" ht="15" customHeight="1">
      <c r="A55" s="241">
        <v>41</v>
      </c>
      <c r="B55" s="242" t="s">
        <v>749</v>
      </c>
      <c r="C55" s="251">
        <v>0</v>
      </c>
      <c r="D55" s="251">
        <v>2500</v>
      </c>
      <c r="E55" s="318">
        <v>2500</v>
      </c>
      <c r="F55" s="313">
        <f t="shared" si="1"/>
        <v>1</v>
      </c>
    </row>
    <row r="56" spans="1:8" s="1" customFormat="1" ht="18" customHeight="1">
      <c r="A56" s="244">
        <v>42</v>
      </c>
      <c r="B56" s="245" t="s">
        <v>750</v>
      </c>
      <c r="C56" s="252">
        <f>SUM(C55)</f>
        <v>0</v>
      </c>
      <c r="D56" s="252">
        <f>SUM(D55)</f>
        <v>2500</v>
      </c>
      <c r="E56" s="252">
        <f>SUM(E55)</f>
        <v>2500</v>
      </c>
      <c r="F56" s="316">
        <f t="shared" si="1"/>
        <v>1</v>
      </c>
      <c r="H56" s="51"/>
    </row>
    <row r="57" spans="1:6" s="1" customFormat="1" ht="22.5">
      <c r="A57" s="241">
        <v>43</v>
      </c>
      <c r="B57" s="242" t="s">
        <v>751</v>
      </c>
      <c r="C57" s="251">
        <v>0</v>
      </c>
      <c r="D57" s="251">
        <v>125</v>
      </c>
      <c r="E57" s="318">
        <v>125</v>
      </c>
      <c r="F57" s="313">
        <f t="shared" si="1"/>
        <v>1</v>
      </c>
    </row>
    <row r="58" spans="1:6" s="1" customFormat="1" ht="15" customHeight="1">
      <c r="A58" s="311">
        <v>44</v>
      </c>
      <c r="B58" s="308" t="s">
        <v>752</v>
      </c>
      <c r="C58" s="309">
        <v>0</v>
      </c>
      <c r="D58" s="309">
        <v>0</v>
      </c>
      <c r="E58" s="319">
        <v>125</v>
      </c>
      <c r="F58" s="314"/>
    </row>
    <row r="59" spans="1:6" s="1" customFormat="1" ht="15" customHeight="1">
      <c r="A59" s="241">
        <v>45</v>
      </c>
      <c r="B59" s="242" t="s">
        <v>753</v>
      </c>
      <c r="C59" s="251">
        <v>230</v>
      </c>
      <c r="D59" s="251">
        <v>1055</v>
      </c>
      <c r="E59" s="318">
        <v>1055</v>
      </c>
      <c r="F59" s="313">
        <f t="shared" si="1"/>
        <v>1</v>
      </c>
    </row>
    <row r="60" spans="1:6" s="1" customFormat="1" ht="15" customHeight="1">
      <c r="A60" s="311">
        <v>46</v>
      </c>
      <c r="B60" s="308" t="s">
        <v>754</v>
      </c>
      <c r="C60" s="309">
        <v>0</v>
      </c>
      <c r="D60" s="309">
        <v>0</v>
      </c>
      <c r="E60" s="319">
        <v>625</v>
      </c>
      <c r="F60" s="314"/>
    </row>
    <row r="61" spans="1:6" s="1" customFormat="1" ht="15" customHeight="1">
      <c r="A61" s="311">
        <v>47</v>
      </c>
      <c r="B61" s="308" t="s">
        <v>755</v>
      </c>
      <c r="C61" s="309">
        <v>0</v>
      </c>
      <c r="D61" s="309">
        <v>0</v>
      </c>
      <c r="E61" s="319">
        <v>182</v>
      </c>
      <c r="F61" s="314"/>
    </row>
    <row r="62" spans="1:6" s="1" customFormat="1" ht="15" customHeight="1">
      <c r="A62" s="311">
        <v>48</v>
      </c>
      <c r="B62" s="308" t="s">
        <v>756</v>
      </c>
      <c r="C62" s="309">
        <v>0</v>
      </c>
      <c r="D62" s="309">
        <v>0</v>
      </c>
      <c r="E62" s="319">
        <v>248</v>
      </c>
      <c r="F62" s="314"/>
    </row>
    <row r="63" spans="1:6" s="1" customFormat="1" ht="18" customHeight="1">
      <c r="A63" s="244">
        <v>49</v>
      </c>
      <c r="B63" s="245" t="s">
        <v>757</v>
      </c>
      <c r="C63" s="252">
        <f>C59+C57</f>
        <v>230</v>
      </c>
      <c r="D63" s="252">
        <f>D59+D57</f>
        <v>1180</v>
      </c>
      <c r="E63" s="252">
        <f>E59+E57</f>
        <v>1180</v>
      </c>
      <c r="F63" s="316">
        <f t="shared" si="1"/>
        <v>1</v>
      </c>
    </row>
    <row r="64" spans="1:8" s="1" customFormat="1" ht="34.5">
      <c r="A64" s="241">
        <v>50</v>
      </c>
      <c r="B64" s="242" t="s">
        <v>758</v>
      </c>
      <c r="C64" s="251">
        <v>0</v>
      </c>
      <c r="D64" s="251">
        <v>3000</v>
      </c>
      <c r="E64" s="318">
        <v>3000</v>
      </c>
      <c r="F64" s="313">
        <f t="shared" si="1"/>
        <v>1</v>
      </c>
      <c r="H64" s="51"/>
    </row>
    <row r="65" spans="1:8" s="120" customFormat="1" ht="15" customHeight="1">
      <c r="A65" s="311">
        <v>51</v>
      </c>
      <c r="B65" s="308" t="s">
        <v>754</v>
      </c>
      <c r="C65" s="309">
        <v>0</v>
      </c>
      <c r="D65" s="309">
        <v>0</v>
      </c>
      <c r="E65" s="319">
        <v>3000</v>
      </c>
      <c r="F65" s="314"/>
      <c r="H65" s="315"/>
    </row>
    <row r="66" spans="1:6" s="1" customFormat="1" ht="15" customHeight="1">
      <c r="A66" s="241">
        <v>52</v>
      </c>
      <c r="B66" s="242" t="s">
        <v>759</v>
      </c>
      <c r="C66" s="251">
        <v>4632</v>
      </c>
      <c r="D66" s="251">
        <v>4147</v>
      </c>
      <c r="E66" s="318">
        <v>4152</v>
      </c>
      <c r="F66" s="313">
        <f t="shared" si="1"/>
        <v>1.0012056908608633</v>
      </c>
    </row>
    <row r="67" spans="1:6" s="1" customFormat="1" ht="15" customHeight="1">
      <c r="A67" s="311">
        <v>53</v>
      </c>
      <c r="B67" s="308" t="s">
        <v>760</v>
      </c>
      <c r="C67" s="309">
        <v>0</v>
      </c>
      <c r="D67" s="309">
        <v>0</v>
      </c>
      <c r="E67" s="319">
        <v>3504</v>
      </c>
      <c r="F67" s="314"/>
    </row>
    <row r="68" spans="1:6" s="1" customFormat="1" ht="15" customHeight="1">
      <c r="A68" s="311">
        <v>54</v>
      </c>
      <c r="B68" s="308" t="s">
        <v>761</v>
      </c>
      <c r="C68" s="309">
        <v>0</v>
      </c>
      <c r="D68" s="309">
        <v>0</v>
      </c>
      <c r="E68" s="319">
        <v>648</v>
      </c>
      <c r="F68" s="314"/>
    </row>
    <row r="69" spans="1:6" s="1" customFormat="1" ht="18" customHeight="1">
      <c r="A69" s="244">
        <v>55</v>
      </c>
      <c r="B69" s="245" t="s">
        <v>762</v>
      </c>
      <c r="C69" s="252">
        <f>C64+C66</f>
        <v>4632</v>
      </c>
      <c r="D69" s="252">
        <f>D64+D66</f>
        <v>7147</v>
      </c>
      <c r="E69" s="252">
        <f>E64+E66</f>
        <v>7152</v>
      </c>
      <c r="F69" s="316">
        <f t="shared" si="1"/>
        <v>1.0006995942353436</v>
      </c>
    </row>
    <row r="70" spans="1:6" s="1" customFormat="1" ht="22.5">
      <c r="A70" s="320">
        <v>56</v>
      </c>
      <c r="B70" s="321" t="s">
        <v>763</v>
      </c>
      <c r="C70" s="322">
        <f>C20+C25+C38+C54+C56+C63+C69</f>
        <v>192759</v>
      </c>
      <c r="D70" s="322">
        <f>D20+D25+D38+D54+D56+D63+D69</f>
        <v>252238</v>
      </c>
      <c r="E70" s="322">
        <f>E20+E25+E38+E54+E56+E63+E69</f>
        <v>252683</v>
      </c>
      <c r="F70" s="128">
        <f t="shared" si="1"/>
        <v>1.0017642068205426</v>
      </c>
    </row>
    <row r="71" spans="1:6" s="1" customFormat="1" ht="22.5">
      <c r="A71" s="323">
        <v>57</v>
      </c>
      <c r="B71" s="329" t="s">
        <v>764</v>
      </c>
      <c r="C71" s="330">
        <v>181110</v>
      </c>
      <c r="D71" s="330">
        <v>181110</v>
      </c>
      <c r="E71" s="331">
        <v>4089</v>
      </c>
      <c r="F71" s="336">
        <f t="shared" si="1"/>
        <v>0.02257743912539341</v>
      </c>
    </row>
    <row r="72" spans="1:6" s="1" customFormat="1" ht="15" customHeight="1">
      <c r="A72" s="325">
        <v>58</v>
      </c>
      <c r="B72" s="304" t="s">
        <v>765</v>
      </c>
      <c r="C72" s="305">
        <v>181110</v>
      </c>
      <c r="D72" s="305">
        <v>181110</v>
      </c>
      <c r="E72" s="332">
        <v>4089</v>
      </c>
      <c r="F72" s="335">
        <f t="shared" si="1"/>
        <v>0.02257743912539341</v>
      </c>
    </row>
    <row r="73" spans="1:6" s="1" customFormat="1" ht="15" customHeight="1">
      <c r="A73" s="326">
        <v>59</v>
      </c>
      <c r="B73" s="304" t="s">
        <v>766</v>
      </c>
      <c r="C73" s="305">
        <v>0</v>
      </c>
      <c r="D73" s="305">
        <v>2172</v>
      </c>
      <c r="E73" s="332">
        <v>2172</v>
      </c>
      <c r="F73" s="335">
        <f t="shared" si="1"/>
        <v>1</v>
      </c>
    </row>
    <row r="74" spans="1:6" s="1" customFormat="1" ht="18" customHeight="1">
      <c r="A74" s="324">
        <v>60</v>
      </c>
      <c r="B74" s="245" t="s">
        <v>767</v>
      </c>
      <c r="C74" s="252">
        <f>SUM(C72:C73)</f>
        <v>181110</v>
      </c>
      <c r="D74" s="252">
        <f>SUM(D72:D73)</f>
        <v>183282</v>
      </c>
      <c r="E74" s="252">
        <f>SUM(E72:E73)</f>
        <v>6261</v>
      </c>
      <c r="F74" s="327">
        <f t="shared" si="1"/>
        <v>0.03416047402363571</v>
      </c>
    </row>
    <row r="75" spans="1:6" s="1" customFormat="1" ht="19.5" customHeight="1" thickBot="1">
      <c r="A75" s="328">
        <v>61</v>
      </c>
      <c r="B75" s="333" t="s">
        <v>768</v>
      </c>
      <c r="C75" s="334">
        <f>C74</f>
        <v>181110</v>
      </c>
      <c r="D75" s="334">
        <f>D74</f>
        <v>183282</v>
      </c>
      <c r="E75" s="334">
        <f>E74</f>
        <v>6261</v>
      </c>
      <c r="F75" s="128">
        <f t="shared" si="1"/>
        <v>0.03416047402363571</v>
      </c>
    </row>
    <row r="76" spans="1:6" s="1" customFormat="1" ht="18" customHeight="1" thickBot="1" thickTop="1">
      <c r="A76" s="65">
        <v>62</v>
      </c>
      <c r="B76" s="66" t="s">
        <v>769</v>
      </c>
      <c r="C76" s="67">
        <f>C70+C75</f>
        <v>373869</v>
      </c>
      <c r="D76" s="67">
        <f>D70+D75</f>
        <v>435520</v>
      </c>
      <c r="E76" s="67">
        <f>E70+E75</f>
        <v>258944</v>
      </c>
      <c r="F76" s="68">
        <f>E76/D76</f>
        <v>0.5945628214548127</v>
      </c>
    </row>
    <row r="77" spans="1:6" s="1" customFormat="1" ht="15" customHeight="1" thickTop="1">
      <c r="A77" s="18"/>
      <c r="B77" s="9"/>
      <c r="C77" s="9"/>
      <c r="D77" s="9"/>
      <c r="E77" s="9"/>
      <c r="F77" s="9"/>
    </row>
    <row r="78" spans="1:6" s="1" customFormat="1" ht="15" customHeight="1">
      <c r="A78" s="18"/>
      <c r="B78" s="9"/>
      <c r="C78" s="9"/>
      <c r="D78" s="9"/>
      <c r="E78" s="9"/>
      <c r="F78" s="9"/>
    </row>
    <row r="79" spans="1:6" s="1" customFormat="1" ht="19.5" customHeight="1">
      <c r="A79" s="9"/>
      <c r="B79" s="9"/>
      <c r="C79" s="9"/>
      <c r="D79" s="9"/>
      <c r="E79" s="9"/>
      <c r="F79" s="9"/>
    </row>
    <row r="80" spans="1:6" s="1" customFormat="1" ht="19.5" customHeight="1">
      <c r="A80" s="9"/>
      <c r="B80" s="9"/>
      <c r="C80" s="9"/>
      <c r="D80" s="9"/>
      <c r="E80" s="9"/>
      <c r="F80" s="9"/>
    </row>
    <row r="81" spans="1:6" s="1" customFormat="1" ht="15" customHeight="1">
      <c r="A81" s="9"/>
      <c r="B81" s="9"/>
      <c r="C81" s="9"/>
      <c r="D81" s="9"/>
      <c r="E81" s="9"/>
      <c r="F81" s="9"/>
    </row>
    <row r="82" spans="1:6" s="1" customFormat="1" ht="15" customHeight="1">
      <c r="A82" s="9"/>
      <c r="B82" s="9"/>
      <c r="C82" s="9"/>
      <c r="D82" s="9"/>
      <c r="E82" s="9"/>
      <c r="F82" s="9"/>
    </row>
  </sheetData>
  <sheetProtection/>
  <mergeCells count="1">
    <mergeCell ref="A4:F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</dc:creator>
  <cp:keywords/>
  <dc:description/>
  <cp:lastModifiedBy>User</cp:lastModifiedBy>
  <cp:lastPrinted>2015-04-24T07:57:50Z</cp:lastPrinted>
  <dcterms:created xsi:type="dcterms:W3CDTF">2014-04-11T11:05:02Z</dcterms:created>
  <dcterms:modified xsi:type="dcterms:W3CDTF">2015-04-24T10:53:01Z</dcterms:modified>
  <cp:category/>
  <cp:version/>
  <cp:contentType/>
  <cp:contentStatus/>
</cp:coreProperties>
</file>