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1.sz melléklet" sheetId="1" r:id="rId1"/>
    <sheet name="2.sz. melléklet" sheetId="2" r:id="rId2"/>
    <sheet name="3.sz. melléklet" sheetId="3" r:id="rId3"/>
    <sheet name="4. sz. melléklet" sheetId="4" r:id="rId4"/>
    <sheet name="5.sz. melléklet" sheetId="5" r:id="rId5"/>
    <sheet name="6.sz. melléklet" sheetId="6" r:id="rId6"/>
    <sheet name="7. sz. melléklet " sheetId="7" r:id="rId7"/>
    <sheet name="8.sz. melléklet" sheetId="8" r:id="rId8"/>
    <sheet name="9.sz. melléklet" sheetId="9" r:id="rId9"/>
    <sheet name="10.sz. melléklet" sheetId="10" r:id="rId10"/>
    <sheet name="11.sz. melléklet" sheetId="11" r:id="rId11"/>
    <sheet name="12.sz. melléklet" sheetId="12" r:id="rId12"/>
    <sheet name="13.sz. melléklet" sheetId="13" r:id="rId13"/>
    <sheet name="14.sz. melléklet " sheetId="14" r:id="rId14"/>
    <sheet name="15.sz. melléklet" sheetId="15" r:id="rId15"/>
    <sheet name="16.sz. melléklet" sheetId="16" r:id="rId16"/>
    <sheet name="17.sz. melléklet" sheetId="17" r:id="rId17"/>
    <sheet name="18.sz. melléklet" sheetId="18" r:id="rId18"/>
    <sheet name="19.sz. melléklet" sheetId="19" r:id="rId19"/>
    <sheet name="20.sz. melléklet" sheetId="20" r:id="rId20"/>
    <sheet name="21.sz melléklet" sheetId="21" r:id="rId21"/>
    <sheet name="22.sz. melléklet" sheetId="22" r:id="rId22"/>
    <sheet name="23.sz. melléklet" sheetId="23" r:id="rId23"/>
    <sheet name="24.sz. melléklet" sheetId="24" r:id="rId24"/>
    <sheet name="25.sz. melléklet" sheetId="25" r:id="rId25"/>
    <sheet name="26.sz. melléklet" sheetId="26" r:id="rId26"/>
  </sheets>
  <externalReferences>
    <externalReference r:id="rId29"/>
  </externalReferences>
  <definedNames>
    <definedName name="_xlnm.Print_Area" localSheetId="1">'2.sz. melléklet'!$A$1:$G$43</definedName>
    <definedName name="_xlnm.Print_Area" localSheetId="21">'22.sz. melléklet'!$A$1:$O$24</definedName>
    <definedName name="_xlnm.Print_Area" localSheetId="24">'25.sz. melléklet'!$A$1:$G$150</definedName>
  </definedNames>
  <calcPr fullCalcOnLoad="1"/>
</workbook>
</file>

<file path=xl/sharedStrings.xml><?xml version="1.0" encoding="utf-8"?>
<sst xmlns="http://schemas.openxmlformats.org/spreadsheetml/2006/main" count="1908" uniqueCount="819">
  <si>
    <t>1. számú melléklet</t>
  </si>
  <si>
    <t>ezer Ft-ban</t>
  </si>
  <si>
    <t>Sor-   sz</t>
  </si>
  <si>
    <t>Megnevezés</t>
  </si>
  <si>
    <t>2014. évi előirányzat</t>
  </si>
  <si>
    <t>eredeti/mód. előirány. (%)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</si>
  <si>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</si>
  <si>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</si>
  <si>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</si>
  <si>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</si>
  <si>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</si>
  <si>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</si>
  <si>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</si>
  <si>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</si>
  <si>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</si>
  <si>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</si>
  <si>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</si>
  <si>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</si>
  <si>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</si>
  <si>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</si>
  <si>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</si>
  <si>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Helyi adók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</si>
  <si>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</si>
  <si>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</si>
  <si>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</si>
  <si>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</si>
  <si>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</si>
  <si>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</si>
  <si>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</si>
  <si>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</si>
  <si>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</si>
  <si>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</si>
  <si>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</si>
  <si>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</si>
  <si>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</si>
  <si>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</si>
  <si>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</si>
  <si>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</si>
  <si>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</si>
  <si>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</si>
  <si>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Költségvet. külső hiány finanszírozása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</si>
  <si>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</si>
  <si>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</si>
  <si>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</si>
  <si>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</si>
  <si>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</si>
  <si>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</si>
  <si>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</si>
  <si>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</si>
  <si>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Céltartalék</t>
  </si>
  <si>
    <t>Költségvetési kiadások</t>
  </si>
  <si>
    <t>Finanszírozási kiadások</t>
  </si>
  <si>
    <t>- hitelek törlesztése felhalmozási</t>
  </si>
  <si>
    <t xml:space="preserve">KIADÁSOK mindösszesen </t>
  </si>
  <si>
    <t>2. számú melléklet</t>
  </si>
  <si>
    <t>Balatonakali Önkormányzat működési és felhalmozási egyensúlyát bemutató mérleg</t>
  </si>
  <si>
    <t>Személyi jellegű kiadások</t>
  </si>
  <si>
    <t>Munkaadót terhelő járulékok</t>
  </si>
  <si>
    <t>3.</t>
  </si>
  <si>
    <t>4.</t>
  </si>
  <si>
    <t>Működési célú pénzeszköz átadások</t>
  </si>
  <si>
    <t>5.</t>
  </si>
  <si>
    <t>6.</t>
  </si>
  <si>
    <t>Önkormányzatok által folyósított ellátások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</si>
  <si>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</si>
  <si>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</si>
  <si>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</si>
  <si>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</si>
  <si>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</si>
  <si>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</si>
  <si>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</si>
  <si>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Bevétel mindösszesen:</t>
  </si>
  <si>
    <t>Kiadás mindösszesen:</t>
  </si>
  <si>
    <t>3. számú melléklet</t>
  </si>
  <si>
    <t>Balatonakali Önkormányzat 2014. évi működési bevételek</t>
  </si>
  <si>
    <t>H.</t>
  </si>
  <si>
    <t> I.</t>
  </si>
  <si>
    <t xml:space="preserve">3.2 Településüzemeltetéshez támogatás </t>
  </si>
  <si>
    <t>3.3 Egyéb kötelező feladat ellátása</t>
  </si>
  <si>
    <t>3.4 Egyes jövedelem pótló támogatások kiegészítése</t>
  </si>
  <si>
    <t>3.5 Hozzájárulás a pénzbeli szociális ellátáshoz</t>
  </si>
  <si>
    <t>3.6 Egyes szociális és gyermekjóléti feladatok</t>
  </si>
  <si>
    <t>3.9 Gyermekétkeztetés támogatása</t>
  </si>
  <si>
    <t>3.10 Könyvtári,közművelődési feladatok támogatása</t>
  </si>
  <si>
    <t>3.11 Üdülőhelyi feladatok</t>
  </si>
  <si>
    <t>3.12 Lakott külterülettel kapcsolatos feladatok támogatása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</si>
  <si>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</si>
  <si>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</si>
  <si>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</si>
  <si>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</si>
  <si>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</si>
  <si>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</si>
  <si>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4. számú melléklet</t>
  </si>
  <si>
    <t>Balatonakali Önkormányzat 2014. évi működési kiadásai,</t>
  </si>
  <si>
    <t>összevont létszámkeret</t>
  </si>
  <si>
    <t>Sor-   sz.</t>
  </si>
  <si>
    <t>Végleges pénzeszközátadások</t>
  </si>
  <si>
    <t xml:space="preserve">Működési kiadások </t>
  </si>
  <si>
    <t>Év végi tervezett pénzmaradvány</t>
  </si>
  <si>
    <t>8.</t>
  </si>
  <si>
    <t>Engegélyezett létszámkeret (összevont)</t>
  </si>
  <si>
    <t xml:space="preserve">Működési kiadások mindösszesen </t>
  </si>
  <si>
    <t>5. számú melléklet</t>
  </si>
  <si>
    <t>Balatonakali Önkormányzat</t>
  </si>
  <si>
    <t>Felhalmozási kiadások részletezése</t>
  </si>
  <si>
    <t>Felújítás</t>
  </si>
  <si>
    <t>Beruházás</t>
  </si>
  <si>
    <t>Felhalmozási kiadások mindösszesen</t>
  </si>
  <si>
    <t>6. számú melléklet</t>
  </si>
  <si>
    <t>Sor-szám</t>
  </si>
  <si>
    <t>Szakfeladat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</si>
  <si>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</si>
  <si>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</si>
  <si>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</si>
  <si>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</si>
  <si>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</si>
  <si>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</si>
  <si>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</si>
  <si>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</si>
  <si>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</si>
  <si>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</si>
  <si>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</si>
  <si>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</si>
  <si>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</si>
  <si>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</si>
  <si>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</si>
  <si>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</si>
  <si>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</si>
  <si>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</si>
  <si>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</si>
  <si>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</si>
  <si>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</si>
  <si>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</si>
  <si>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</si>
  <si>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</si>
  <si>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</si>
  <si>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</si>
  <si>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</si>
  <si>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</si>
  <si>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</si>
  <si>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</si>
  <si>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</si>
  <si>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</si>
  <si>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</si>
  <si>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</si>
  <si>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</si>
  <si>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</si>
  <si>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</si>
  <si>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</si>
  <si>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</si>
  <si>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</si>
  <si>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</si>
  <si>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</si>
  <si>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</si>
  <si>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</si>
  <si>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</si>
  <si>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</si>
  <si>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</si>
  <si>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</si>
  <si>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</si>
  <si>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</si>
  <si>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</si>
  <si>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</si>
  <si>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</si>
  <si>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</si>
  <si>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</si>
  <si>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</si>
  <si>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</si>
  <si>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</si>
  <si>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</si>
  <si>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 xml:space="preserve">I. </t>
  </si>
  <si>
    <t>Előző évi költségvetési pénzmaradvány</t>
  </si>
  <si>
    <t>Bevétel összesen</t>
  </si>
  <si>
    <t>8. számú melléklet</t>
  </si>
  <si>
    <t>Napközi otthonos Óvoda kiadásai</t>
  </si>
  <si>
    <t>Sorsz.</t>
  </si>
  <si>
    <t>Napközi otthonos Óvoda bevételei</t>
  </si>
  <si>
    <t>Sor-  sz.</t>
  </si>
  <si>
    <t>Feladat megnevezése</t>
  </si>
  <si>
    <t>PM Hivatal - tető</t>
  </si>
  <si>
    <t>Kossuth utca - főtér</t>
  </si>
  <si>
    <t>Közösségi többfunkciós tér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</si>
  <si>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</si>
  <si>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</si>
  <si>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</si>
  <si>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</si>
  <si>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>10. számú melléklet</t>
  </si>
  <si>
    <t xml:space="preserve">Balatonakali Önkormányzat általános működésének és ágazati feladatainak </t>
  </si>
  <si>
    <t>Egyes szociális és gyermekjóléti feladatok támogatása</t>
  </si>
  <si>
    <t>Önkorm.egyes köznevelési és gyermekétkeztetési feladatainak támogatása</t>
  </si>
  <si>
    <t>Óvodaműködtetési támogatás</t>
  </si>
  <si>
    <t>11. számú melléklet</t>
  </si>
  <si>
    <t>Átadott pénzeszközök államháztartáson belülre</t>
  </si>
  <si>
    <t>Tihanyi Közös Hivatal</t>
  </si>
  <si>
    <t>Óvoda Balatonakali</t>
  </si>
  <si>
    <t>Tűzoltóság</t>
  </si>
  <si>
    <t>Védőnői szolgálat</t>
  </si>
  <si>
    <t>Kistérségi társulatnak</t>
  </si>
  <si>
    <t>Átadott pénzeszközök államháztartáson kívülre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</si>
  <si>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</si>
  <si>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</si>
  <si>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</si>
  <si>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</si>
  <si>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</si>
  <si>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</si>
  <si>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</si>
  <si>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Iskolai Alapítványok támogatása</t>
  </si>
  <si>
    <t>Vállalkozások támogatása:</t>
  </si>
  <si>
    <t>UNIPRAX Eü. Bt. Fizikoterápia</t>
  </si>
  <si>
    <t>DRV ZRt (lakossági víz- és csat. szolg. tám.)</t>
  </si>
  <si>
    <t>12. számú melléklet</t>
  </si>
  <si>
    <t>Önkormányzat adósságot keletkező ügyleteiből, kezességvállalásból</t>
  </si>
  <si>
    <t>fennálló kötelezettség lejártáig</t>
  </si>
  <si>
    <t>1. táblázat</t>
  </si>
  <si>
    <t>Felh. hitel tőke</t>
  </si>
  <si>
    <t>2. táblázat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</si>
  <si>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</si>
  <si>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</si>
  <si>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</si>
  <si>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</si>
  <si>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</si>
  <si>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</si>
  <si>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</si>
  <si>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</si>
  <si>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</si>
  <si>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</si>
  <si>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</si>
  <si>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</si>
  <si>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</si>
  <si>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</si>
  <si>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</si>
  <si>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</si>
  <si>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</si>
  <si>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</si>
  <si>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</si>
  <si>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</si>
  <si>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</si>
  <si>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</si>
  <si>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</si>
  <si>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</si>
  <si>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</rPr>
      <t>sszese</t>
    </r>
    <r>
      <rPr>
        <b/>
        <sz val="9"/>
        <rFont val="Times New Roman"/>
        <family val="1"/>
      </rPr>
      <t>n</t>
    </r>
  </si>
  <si>
    <t>J.</t>
  </si>
  <si>
    <t>K.</t>
  </si>
  <si>
    <t>L.</t>
  </si>
  <si>
    <t>M.</t>
  </si>
  <si>
    <t>N.</t>
  </si>
  <si>
    <t>O.</t>
  </si>
  <si>
    <t>S.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</si>
  <si>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</si>
  <si>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</si>
  <si>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</si>
  <si>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</si>
  <si>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</si>
  <si>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</si>
  <si>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</si>
  <si>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</si>
  <si>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</si>
  <si>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</si>
  <si>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</si>
  <si>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</si>
  <si>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</si>
  <si>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</si>
  <si>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</si>
  <si>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t>15. számú melléklet</t>
  </si>
  <si>
    <t>Balatonakali Önkormányzat szakfeladatainak</t>
  </si>
  <si>
    <t>Szakfeladat száma,</t>
  </si>
  <si>
    <t>Működési kiadás megnevezése</t>
  </si>
  <si>
    <t>Megnevezése</t>
  </si>
  <si>
    <t>(összesen és kiemelt előirányzatok szerint)</t>
  </si>
  <si>
    <t>előirányzat</t>
  </si>
  <si>
    <t>Dologi kiadás</t>
  </si>
  <si>
    <t>Átadott pénzeszköz</t>
  </si>
  <si>
    <t>Összesen</t>
  </si>
  <si>
    <t>Személyi juttatás</t>
  </si>
  <si>
    <t>Munkaadókat terhelő járulékok</t>
  </si>
  <si>
    <t>Létszám</t>
  </si>
  <si>
    <t>Beruházások</t>
  </si>
  <si>
    <t>Átadott pe.</t>
  </si>
  <si>
    <t>Műk.tartalék</t>
  </si>
  <si>
    <t>Fejlesztési céltartalék</t>
  </si>
  <si>
    <t>Ellátottak juttatás</t>
  </si>
  <si>
    <t>Munkaadókat terhelő járulék</t>
  </si>
  <si>
    <t>16. számú melléklet</t>
  </si>
  <si>
    <t>Balatonakali Óvoda szakfeladatainak</t>
  </si>
  <si>
    <t>Személyi jellegű</t>
  </si>
  <si>
    <t>Munkaadókat terhelő</t>
  </si>
  <si>
    <t xml:space="preserve"> Bevétel összesen</t>
  </si>
  <si>
    <t>Bevétel 2014. évi előir.</t>
  </si>
  <si>
    <t>Kiadás 2014. évi előir.</t>
  </si>
  <si>
    <t xml:space="preserve">mód. előir. </t>
  </si>
  <si>
    <t>2014. évi</t>
  </si>
  <si>
    <t>Balatonakali Község Önkormányzatának címrendje</t>
  </si>
  <si>
    <t>Cím száma és neve</t>
  </si>
  <si>
    <t>Alcím száma és neve</t>
  </si>
  <si>
    <t>Száma</t>
  </si>
  <si>
    <t>Neve</t>
  </si>
  <si>
    <t xml:space="preserve">1. önállóan működő költségvetési szerv </t>
  </si>
  <si>
    <t xml:space="preserve">Önkormányzat </t>
  </si>
  <si>
    <t>2. önállóan működő és gazdálkodó költségvetési szerv</t>
  </si>
  <si>
    <t>Napközi otthonos Óvoda</t>
  </si>
  <si>
    <t>Kötelező feladat</t>
  </si>
  <si>
    <t>Önként vállalt feladat</t>
  </si>
  <si>
    <t>X</t>
  </si>
  <si>
    <t>8. számú melléklet folytatása</t>
  </si>
  <si>
    <t>9. sz. melléklet</t>
  </si>
  <si>
    <t>2. </t>
  </si>
  <si>
    <t xml:space="preserve">Balatonakali Önkormányzat Európai Uniós forrásból megvalósított, </t>
  </si>
  <si>
    <t>folyamatban lévő programjai</t>
  </si>
  <si>
    <t>Az Önkormányzatnak nincs Európai Uniós forrásból megvalósított, folyamatban lévő programja.</t>
  </si>
  <si>
    <t>14. számú melléklet</t>
  </si>
  <si>
    <t>Balatonakali Önkormányzat tervezett feladatmutatói</t>
  </si>
  <si>
    <t>Szakfeladat száma és megnevezése</t>
  </si>
  <si>
    <t>Mutatószámok típusai:</t>
  </si>
  <si>
    <t>01 Kapacitásmutató</t>
  </si>
  <si>
    <t>02 Feladatmutató</t>
  </si>
  <si>
    <t>03 Teljesítménymutató</t>
  </si>
  <si>
    <t>04 Eredményességi mutató</t>
  </si>
  <si>
    <t>Típus</t>
  </si>
  <si>
    <t>Egység</t>
  </si>
  <si>
    <t>Nyitó</t>
  </si>
  <si>
    <t>Záró</t>
  </si>
  <si>
    <t>Átlag</t>
  </si>
  <si>
    <t>állománya</t>
  </si>
  <si>
    <t> 3</t>
  </si>
  <si>
    <t>8 </t>
  </si>
  <si>
    <t>1 </t>
  </si>
  <si>
    <t>0 </t>
  </si>
  <si>
    <t>3 </t>
  </si>
  <si>
    <t>Települési hulladék</t>
  </si>
  <si>
    <t>Begyűjtött hulladék</t>
  </si>
  <si>
    <t>t</t>
  </si>
  <si>
    <t> 2</t>
  </si>
  <si>
    <t> 0</t>
  </si>
  <si>
    <t> 1</t>
  </si>
  <si>
    <t>Egészségügyi és más hulladék</t>
  </si>
  <si>
    <t> 4</t>
  </si>
  <si>
    <t>Út és autópálya építés</t>
  </si>
  <si>
    <t>Megépített út hossza</t>
  </si>
  <si>
    <t>km</t>
  </si>
  <si>
    <t> 5</t>
  </si>
  <si>
    <t>Közutak, hidak üzemeltetése</t>
  </si>
  <si>
    <t> 6</t>
  </si>
  <si>
    <t> 9</t>
  </si>
  <si>
    <t>2 </t>
  </si>
  <si>
    <t>Óvodai, intézményi étkeztetés</t>
  </si>
  <si>
    <t> Ellátást igénylők</t>
  </si>
  <si>
    <t>fő </t>
  </si>
  <si>
    <t> 19</t>
  </si>
  <si>
    <t> Ellátottak száma</t>
  </si>
  <si>
    <t> fő</t>
  </si>
  <si>
    <t>Folyóirat, időszaki kiadvány</t>
  </si>
  <si>
    <t>Megjelentetett példány </t>
  </si>
  <si>
    <t>db </t>
  </si>
  <si>
    <t>400 </t>
  </si>
  <si>
    <t>Lakóingatlan bérbeadás</t>
  </si>
  <si>
    <t>Lakóingatlan </t>
  </si>
  <si>
    <t> Bérbe adott alapterület</t>
  </si>
  <si>
    <r>
      <t> m</t>
    </r>
    <r>
      <rPr>
        <vertAlign val="superscript"/>
        <sz val="9"/>
        <rFont val="Times New Roman"/>
        <family val="1"/>
      </rPr>
      <t>2</t>
    </r>
  </si>
  <si>
    <t> 60</t>
  </si>
  <si>
    <t>Nem lakóingatlan bérbeadása</t>
  </si>
  <si>
    <t>Ingatlan </t>
  </si>
  <si>
    <t> 8</t>
  </si>
  <si>
    <t> 176</t>
  </si>
  <si>
    <t>férőhely </t>
  </si>
  <si>
    <t>25 </t>
  </si>
  <si>
    <t>Óvodai nevelés</t>
  </si>
  <si>
    <t>óvodapedagógus </t>
  </si>
  <si>
    <t>Foglalkoztatás egészségügyi alapellátás</t>
  </si>
  <si>
    <t>Szerződött munkáltatónál </t>
  </si>
  <si>
    <t>19 </t>
  </si>
  <si>
    <t> Rendelkezésre megjelent</t>
  </si>
  <si>
    <t>Rendszeres szociális segély</t>
  </si>
  <si>
    <t>Ellátást igénylők </t>
  </si>
  <si>
    <t> Egy ellátottra jutó</t>
  </si>
  <si>
    <t>Ápolási díj alanyi jogon</t>
  </si>
  <si>
    <t> 7</t>
  </si>
  <si>
    <t>Rendszeres gyermekvédelmi pénzbeli ellátás</t>
  </si>
  <si>
    <t>Kérelmezők száma </t>
  </si>
  <si>
    <t> Kedvezményes</t>
  </si>
  <si>
    <t>eFt </t>
  </si>
  <si>
    <t> 12</t>
  </si>
  <si>
    <t>Átmeneti segély</t>
  </si>
  <si>
    <t>Temetési segély</t>
  </si>
  <si>
    <t> 20</t>
  </si>
  <si>
    <t>Közgyógy ellátás</t>
  </si>
  <si>
    <t>eFő </t>
  </si>
  <si>
    <t>9 </t>
  </si>
  <si>
    <t>Civil szervezetek működési támogatása</t>
  </si>
  <si>
    <t> Benyújtott igény</t>
  </si>
  <si>
    <t> db</t>
  </si>
  <si>
    <t> Támogatási átlag</t>
  </si>
  <si>
    <t> eFt</t>
  </si>
  <si>
    <t>4 </t>
  </si>
  <si>
    <t>Közcélú foglalkoztatás</t>
  </si>
  <si>
    <t>Foglalkoztatási nap </t>
  </si>
  <si>
    <t>nap </t>
  </si>
  <si>
    <t> 365</t>
  </si>
  <si>
    <t>Olvasóterem nagysága </t>
  </si>
  <si>
    <t> 50</t>
  </si>
  <si>
    <t>Könyvtári szolgáltatás</t>
  </si>
  <si>
    <t> Kiszolgált olvasói kör nagys.</t>
  </si>
  <si>
    <t>fő</t>
  </si>
  <si>
    <t> 112</t>
  </si>
  <si>
    <t> Használatok száma</t>
  </si>
  <si>
    <r>
      <t> 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 </t>
    </r>
  </si>
  <si>
    <t>1764 </t>
  </si>
  <si>
    <t> Felhasználói elégedettség 1-10 skálán</t>
  </si>
  <si>
    <t>17. számú melléklet</t>
  </si>
  <si>
    <t>18. számú melléklet</t>
  </si>
  <si>
    <t>Balatonakali Önkormányzat hosszú lejáratú kötelezettségei</t>
  </si>
  <si>
    <t>Az Önkormányzatnak nincs hosszú lejáratú kötelezettsége.</t>
  </si>
  <si>
    <t>19. számú melléklet</t>
  </si>
  <si>
    <t>Balatonakali Önkormányzat étkezési norma és fizetendő térítési díj</t>
  </si>
  <si>
    <t>Az intézményi térítési díjak összegei 2013. február 1-től:</t>
  </si>
  <si>
    <t>1.) Óvodai teljes ellátás (háromszori étkezés)</t>
  </si>
  <si>
    <t>330 Ft/nap</t>
  </si>
  <si>
    <t xml:space="preserve"> - Óvodai tízórai </t>
  </si>
  <si>
    <t>60 Ft/nap</t>
  </si>
  <si>
    <t xml:space="preserve"> </t>
  </si>
  <si>
    <t xml:space="preserve"> - Óvodai uzsonna </t>
  </si>
  <si>
    <t xml:space="preserve"> - Óvodai ebéd </t>
  </si>
  <si>
    <t>210 Ft/nap</t>
  </si>
  <si>
    <t>Az óvodai térítési díjat az óvoda szedi be, és ÁFÁ-t nem tartalmaz.</t>
  </si>
  <si>
    <t>20. számú melléklet</t>
  </si>
  <si>
    <t>költségvetési elszámolási számla</t>
  </si>
  <si>
    <t xml:space="preserve">  eFt</t>
  </si>
  <si>
    <t>házipénztár</t>
  </si>
  <si>
    <t xml:space="preserve">lekötött betét I.  </t>
  </si>
  <si>
    <t xml:space="preserve">Pénzkészlet összesen: </t>
  </si>
  <si>
    <t>21. számú melléklet</t>
  </si>
  <si>
    <t>22. számú melléklet</t>
  </si>
  <si>
    <t>23. számú melléklet</t>
  </si>
  <si>
    <t>24. számú melléklet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</si>
  <si>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</si>
  <si>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</si>
  <si>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</si>
  <si>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</si>
  <si>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</si>
  <si>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</si>
  <si>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összege eFt</t>
  </si>
  <si>
    <t>jogcíme (jellege)</t>
  </si>
  <si>
    <t>összege  eFt</t>
  </si>
  <si>
    <t>eFt</t>
  </si>
  <si>
    <t>I</t>
  </si>
  <si>
    <t>L</t>
  </si>
  <si>
    <t>Építményadó</t>
  </si>
  <si>
    <t>méltányos</t>
  </si>
  <si>
    <t>Óvodai térítési díj</t>
  </si>
  <si>
    <t> méltányos</t>
  </si>
  <si>
    <t> 100</t>
  </si>
  <si>
    <t>26. számú melléklet</t>
  </si>
  <si>
    <t>2014. évi kiadásai kiemelt előirányzatonként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</si>
  <si>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</si>
  <si>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</si>
  <si>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</si>
  <si>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</si>
  <si>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</si>
  <si>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</si>
  <si>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</si>
  <si>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</si>
  <si>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</si>
  <si>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</si>
  <si>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</si>
  <si>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</si>
  <si>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</si>
  <si>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</si>
  <si>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</si>
  <si>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</si>
  <si>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</si>
  <si>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</si>
  <si>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</si>
  <si>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Kistelepülések támogatása</t>
  </si>
  <si>
    <t>Általános feladatok támogatása összesen</t>
  </si>
  <si>
    <t>Önkorm.köznevelési és gyermekétkeztetési feladatainak támogatása</t>
  </si>
  <si>
    <t>4.1</t>
  </si>
  <si>
    <t>4.2</t>
  </si>
  <si>
    <t>4.3</t>
  </si>
  <si>
    <t>Könyvtári, közművelődési és múzeumi feladatok</t>
  </si>
  <si>
    <t>Önkorm. kulturális feladatainak támogatása</t>
  </si>
  <si>
    <t>5.1</t>
  </si>
  <si>
    <t>Üdülőhelyi feladatok támogatása</t>
  </si>
  <si>
    <t>5.2</t>
  </si>
  <si>
    <t>Lakott külterülettel kapcsolatos feladatok támogatása</t>
  </si>
  <si>
    <t>Központosított működési célú előirányzatok</t>
  </si>
  <si>
    <t>Helyi önkorm. általános működésének és ágazati feladatainak támogatása összesen:</t>
  </si>
  <si>
    <t>7. számú melléklet</t>
  </si>
  <si>
    <t>13. számú melléklet</t>
  </si>
  <si>
    <t>támogatási program előlegének célelszámolása</t>
  </si>
  <si>
    <t>egyéb meghatározott pénzeszköz célelszámolása</t>
  </si>
  <si>
    <t>Óvoda költségvetési elszámolási számla</t>
  </si>
  <si>
    <t>Óvoda házipénztár</t>
  </si>
  <si>
    <t>Dologi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</si>
  <si>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</si>
  <si>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</si>
  <si>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</si>
  <si>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</si>
  <si>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</si>
  <si>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</si>
  <si>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</si>
  <si>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</si>
  <si>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</si>
  <si>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</si>
  <si>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</si>
  <si>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</si>
  <si>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</si>
  <si>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</si>
  <si>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</si>
  <si>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</si>
  <si>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</si>
  <si>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</si>
  <si>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</si>
  <si>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</si>
  <si>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</si>
  <si>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</si>
  <si>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</si>
  <si>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</si>
  <si>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</si>
  <si>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</si>
  <si>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</si>
  <si>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</si>
  <si>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</si>
  <si>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</si>
  <si>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</si>
  <si>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</si>
  <si>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3.5.3 Egyéb dologi kiadások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</si>
  <si>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</si>
  <si>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</si>
  <si>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</si>
  <si>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</si>
  <si>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</si>
  <si>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</si>
  <si>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</si>
  <si>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</si>
  <si>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</si>
  <si>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</si>
  <si>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</si>
  <si>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</si>
  <si>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</si>
  <si>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Immateriális javak beszerzése, létesítése</t>
  </si>
  <si>
    <t>K61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</si>
  <si>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</si>
  <si>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</si>
  <si>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</si>
  <si>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</si>
  <si>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</si>
  <si>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</si>
  <si>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</si>
  <si>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</si>
  <si>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</si>
  <si>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</si>
  <si>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</si>
  <si>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</si>
  <si>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6.6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</si>
  <si>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</si>
  <si>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</si>
  <si>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</si>
  <si>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</si>
  <si>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</si>
  <si>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</si>
  <si>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</si>
  <si>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</si>
  <si>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</si>
  <si>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</si>
  <si>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</si>
  <si>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</si>
  <si>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</si>
  <si>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>K88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</si>
  <si>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</si>
  <si>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</si>
  <si>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</si>
  <si>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</si>
  <si>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</si>
  <si>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</si>
  <si>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</si>
  <si>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</si>
  <si>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</si>
  <si>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</si>
  <si>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</si>
  <si>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</si>
  <si>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</si>
  <si>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</si>
  <si>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</si>
  <si>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</si>
  <si>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</si>
  <si>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</si>
  <si>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</si>
  <si>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</si>
  <si>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</si>
  <si>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</si>
  <si>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</si>
  <si>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</si>
  <si>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</si>
  <si>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</si>
  <si>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</si>
  <si>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</si>
  <si>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</si>
  <si>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</si>
  <si>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</si>
  <si>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</si>
  <si>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</si>
  <si>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</si>
  <si>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Ellátási díjak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</si>
  <si>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</si>
  <si>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</si>
  <si>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</si>
  <si>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</si>
  <si>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</si>
  <si>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</si>
  <si>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B410</t>
  </si>
  <si>
    <t>B408</t>
  </si>
  <si>
    <t>B406</t>
  </si>
  <si>
    <t>B405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</si>
  <si>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</si>
  <si>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</si>
  <si>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</si>
  <si>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</si>
  <si>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</si>
  <si>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</si>
  <si>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</si>
  <si>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</si>
  <si>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</si>
  <si>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</si>
  <si>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</si>
  <si>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</si>
  <si>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</si>
  <si>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3. Önkormányzatok működési támogatásai</t>
  </si>
  <si>
    <t>4. Egyéb működési célú támogatások ÁH-n belülről</t>
  </si>
  <si>
    <t>B21</t>
  </si>
  <si>
    <t>Önkormányzatok felhalmozási támogatásai</t>
  </si>
  <si>
    <t>Önkormányzatok működési támogatása</t>
  </si>
  <si>
    <t xml:space="preserve">Ellátottak juttatásai </t>
  </si>
  <si>
    <t>Központi irányítószervi támogatás</t>
  </si>
  <si>
    <t>B816</t>
  </si>
  <si>
    <t>B813</t>
  </si>
  <si>
    <t>Támogatásértékű működési kiadások</t>
  </si>
  <si>
    <t>Beruházási kiadások</t>
  </si>
  <si>
    <t>Önkormányzatok felhalmozási támogatása</t>
  </si>
  <si>
    <t>Felhamozási célú átvett pénzeszközök</t>
  </si>
  <si>
    <t>Felhalmozási célú támogatás értékű bevételek</t>
  </si>
  <si>
    <t>VIII.</t>
  </si>
  <si>
    <t>Hitel, kölcsönfelvétel</t>
  </si>
  <si>
    <t>Belföldi értékpapírok bevételei</t>
  </si>
  <si>
    <t>Külföldi finanszírozás bevételei</t>
  </si>
  <si>
    <t>Felhamozási célú támogatások</t>
  </si>
  <si>
    <t>Balatonakali Önkormányzat 2014. évi összevont költségvetés kormányzati funkciónként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</si>
  <si>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</si>
  <si>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</si>
  <si>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</si>
  <si>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várható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</si>
  <si>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</si>
  <si>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</si>
  <si>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</si>
  <si>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</si>
  <si>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</si>
  <si>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</si>
  <si>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013390 Egyéb kiegészítő szolgáltatások</t>
  </si>
  <si>
    <t>016080 Kiemelt állami és önkormányzati rendezvények</t>
  </si>
  <si>
    <t>047320 Turizmusfejlesztési támogatások és tevékenységek</t>
  </si>
  <si>
    <t>041140 Területfejlesztés igazgatása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</si>
  <si>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</si>
  <si>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</si>
  <si>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</si>
  <si>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</si>
  <si>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</si>
  <si>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</si>
  <si>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</si>
  <si>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</si>
  <si>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</si>
  <si>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</si>
  <si>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</si>
  <si>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</si>
  <si>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</si>
  <si>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074031 Család és nővédelmi egészségügyi gondozás</t>
  </si>
  <si>
    <t>105010 Munkanélküli aktív koruak ellátásai</t>
  </si>
  <si>
    <t>106020 Lakásfenntartással, lakhatással összefüggő ellátások</t>
  </si>
  <si>
    <t>101150 Betegséggel kapcsolatos pénzbeli ellátások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</si>
  <si>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</si>
  <si>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</si>
  <si>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</si>
  <si>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</si>
  <si>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</si>
  <si>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</si>
  <si>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</si>
  <si>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</si>
  <si>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</si>
  <si>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 xml:space="preserve">Felhalmozási céltartalék </t>
  </si>
  <si>
    <t>K1109</t>
  </si>
  <si>
    <t>2.3</t>
  </si>
  <si>
    <t>Önkorm. szociális, gyermekjóléti és gyermekétkeztetési feladatainak támogatása összesen</t>
  </si>
  <si>
    <t xml:space="preserve">Központi, irányító szervi támogatás </t>
  </si>
  <si>
    <t>K915</t>
  </si>
  <si>
    <t>2015. évi támogatása</t>
  </si>
  <si>
    <t>Balatonakali Önkormányzat 2015. évi költségvetési összevont főösszesítő</t>
  </si>
  <si>
    <t>2014. évi mód.előir.</t>
  </si>
  <si>
    <t>2014. évi várható</t>
  </si>
  <si>
    <t>2015. évi előirányzat</t>
  </si>
  <si>
    <t>pedagógus II. kiegészító támogatá</t>
  </si>
  <si>
    <t>1.1.2 Készenléti, ügyeleti, helyettesítési díj</t>
  </si>
  <si>
    <t>K1104</t>
  </si>
  <si>
    <t>1.1.3. Béren kívüli juttatások</t>
  </si>
  <si>
    <t>1.1.4. Foglalkoztatottak egyéb személyi juttatásai</t>
  </si>
  <si>
    <t>K1113</t>
  </si>
  <si>
    <t>Elvonások és befizetések</t>
  </si>
  <si>
    <t>K502</t>
  </si>
  <si>
    <t>Működési célú visszatérítendő támogatások, kölcsönök nyújtása ÁH-n kívülre</t>
  </si>
  <si>
    <t>K508</t>
  </si>
  <si>
    <t>5.4</t>
  </si>
  <si>
    <t>5.5</t>
  </si>
  <si>
    <t>2014. évi mód.előir. 3.</t>
  </si>
  <si>
    <t>Felhalmozási célú visszatérítendő támogatások, kölcsönök ÁH-n kívülre</t>
  </si>
  <si>
    <t>K89</t>
  </si>
  <si>
    <t>8.2</t>
  </si>
  <si>
    <t>Általános forgalmi adó visszatérítése</t>
  </si>
  <si>
    <t>B407</t>
  </si>
  <si>
    <t>Felhalmozási bevételek</t>
  </si>
  <si>
    <t xml:space="preserve">B5 </t>
  </si>
  <si>
    <t>Ingatlanok értékesítése</t>
  </si>
  <si>
    <t>B52</t>
  </si>
  <si>
    <t>Működési célú visszatérítendő támogatások, kölcsönök</t>
  </si>
  <si>
    <t>B62</t>
  </si>
  <si>
    <t>2015. évi/ 2014. évi előirányzat (%)</t>
  </si>
  <si>
    <t>1.1.2 Jubileumi jutalom</t>
  </si>
  <si>
    <t>K1106</t>
  </si>
  <si>
    <t>1.1.4. Közlekedési költségtérítés</t>
  </si>
  <si>
    <t>1.1.5. Foglalkoztatottak egyéb személyi juttatásai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</si>
  <si>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</si>
  <si>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</si>
  <si>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</si>
  <si>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Visszatérítendő támogatások, kölcsönök</t>
  </si>
  <si>
    <t>Támogatás értékű kiadások</t>
  </si>
  <si>
    <t xml:space="preserve">  9.1. Általános tartalék</t>
  </si>
  <si>
    <t>Felhalmozási célú támogatások</t>
  </si>
  <si>
    <t>Egyéb felhalmozási célú támogatások</t>
  </si>
  <si>
    <t>3.1 Önkormányzati hivatal működési támogatása</t>
  </si>
  <si>
    <t>3.7 Önkormányzat egyes köznevelési feladatainak támogatása</t>
  </si>
  <si>
    <t>3.8 Óvodaműködtetés támogatása</t>
  </si>
  <si>
    <t>3.13 Lakossági víz- és csatornaszolgáltatás támogatása</t>
  </si>
  <si>
    <t>3.14 2013. évi bértámogatás támogatás</t>
  </si>
  <si>
    <t>3.15 Helyi önkormányzatok kiegészítő támogatásai</t>
  </si>
  <si>
    <t>Balatonakali Önkormányzat 2015. évi általános és céltartaléka</t>
  </si>
  <si>
    <t>2014. évi módosított előirányzat</t>
  </si>
  <si>
    <t>Balatonakali Önkormányzat 2015. évi felhalmozási kiadásai feladatonként/célonként</t>
  </si>
  <si>
    <t>Veszprém Megyei Rendőr-főkapitányság</t>
  </si>
  <si>
    <t>Háziorvosi ügyeleti ellátás</t>
  </si>
  <si>
    <t>Jelzőrendszeres házi segítségnyújtás</t>
  </si>
  <si>
    <t>Veszprém Megyei Mentőszervezet "04 Alapítvány"</t>
  </si>
  <si>
    <t>Felhalmozási célú visszatérítendő támogatások, kölcsönök</t>
  </si>
  <si>
    <t>2015. év</t>
  </si>
  <si>
    <t>Balatonakali Önkormányzat 2014. december 31-i pénzkészletének összevont állománya</t>
  </si>
  <si>
    <t>2014. évi mód.előir.3.</t>
  </si>
  <si>
    <t>B72</t>
  </si>
  <si>
    <t>Felhalmozási célú visszatérítendő támogatások, kölcsönök visszatérülése ÁH-n kívülről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</si>
  <si>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</si>
  <si>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</si>
  <si>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</si>
  <si>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</si>
  <si>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</si>
  <si>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</si>
  <si>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2015. évi kiadásai kiemelt előirányzatonként</t>
  </si>
  <si>
    <t>2015. évi</t>
  </si>
  <si>
    <t>Sor-</t>
  </si>
  <si>
    <t>szám</t>
  </si>
  <si>
    <t>103010 Elhunyt személyek hátramaradottainak pénzbeli ellátása</t>
  </si>
  <si>
    <t>041232 Start munkaprogram - téli közfoglalkoztatás</t>
  </si>
  <si>
    <t>041233 Hosszabb időtartamú közfoglalkoztatás</t>
  </si>
  <si>
    <t xml:space="preserve">2014. évi eredeti előirányzat </t>
  </si>
  <si>
    <t>2015. évi eredeti előirányzat</t>
  </si>
  <si>
    <t xml:space="preserve">2016. évi eredeti előirányzat </t>
  </si>
  <si>
    <t>2017. évi eredeti előirányzat</t>
  </si>
  <si>
    <t>Balatonakali Önkormányzat 2015. évi közvetett támogatásai</t>
  </si>
  <si>
    <t>Balatonakali Óvoda 2015. évi előirányzat-felhasználási ütemterve</t>
  </si>
  <si>
    <t>állami támogatás elszámolási számla</t>
  </si>
  <si>
    <t>Balatoni Integrációs Kht</t>
  </si>
  <si>
    <t>Balatonvin Borlovagrend</t>
  </si>
  <si>
    <t>Szünetmentes tápegység  3 db</t>
  </si>
  <si>
    <t>Asztali számítógép</t>
  </si>
  <si>
    <t>Páncélszekrény, pénztár kazetta</t>
  </si>
  <si>
    <t>Polc (pénzügy)</t>
  </si>
  <si>
    <t>Terület vásárlás</t>
  </si>
  <si>
    <t>Magtár megvásárlása</t>
  </si>
  <si>
    <t>Óvoda bővítés</t>
  </si>
  <si>
    <t>Utak aszfaltozása</t>
  </si>
  <si>
    <t>Forgalomlassítás</t>
  </si>
  <si>
    <t>Sport utca</t>
  </si>
  <si>
    <t>Közvilágítás fejlesztés</t>
  </si>
  <si>
    <t>Forrás park kivitelezés</t>
  </si>
  <si>
    <t>Magasan vágó fűrész</t>
  </si>
  <si>
    <t>Aggregátor</t>
  </si>
  <si>
    <t>Szerszámok</t>
  </si>
  <si>
    <t>Kisteher autó</t>
  </si>
  <si>
    <t>Fa szeméttároló 4 db</t>
  </si>
  <si>
    <t>Számítógép, monitor, nyomtató - strand</t>
  </si>
  <si>
    <t>Vízibicikli</t>
  </si>
  <si>
    <t>Pad 4 db - strand</t>
  </si>
  <si>
    <t>Mobil telefon - strand</t>
  </si>
  <si>
    <t>Számítógép - könyvtár</t>
  </si>
  <si>
    <t xml:space="preserve">Strandi átemelő  </t>
  </si>
  <si>
    <t>Mozi székek</t>
  </si>
  <si>
    <t>Riasztó, kamerák - Művelődési Ház</t>
  </si>
  <si>
    <t>Porszívó - Művelődési Ház</t>
  </si>
  <si>
    <t>Kerékpártároló - Művelődési Ház</t>
  </si>
  <si>
    <t>Hangosítás szekrény - Művelődési Ház</t>
  </si>
  <si>
    <t>Szekrény, polcállvány - Művelődési Ház</t>
  </si>
  <si>
    <t>Művelődési Ház - ajtó beépítés</t>
  </si>
  <si>
    <t>eredeti/mód előirány. (%)</t>
  </si>
  <si>
    <t xml:space="preserve">K </t>
  </si>
  <si>
    <t>43.</t>
  </si>
  <si>
    <t>44.</t>
  </si>
  <si>
    <t>Bevétel 2014. évi mód. előir.</t>
  </si>
  <si>
    <t>Kiadás 2014. évi mód. előir.</t>
  </si>
  <si>
    <t>Bevétel 2015. évi előirányzat</t>
  </si>
  <si>
    <t>Kiadás 2015. évi előirányzat</t>
  </si>
  <si>
    <t>59 177 eFt</t>
  </si>
  <si>
    <t>Balatonakali Önkormányzat 2015. évi előirányzat felhasználási (likviditási) ütemterve</t>
  </si>
  <si>
    <t>25. számú melléklet</t>
  </si>
  <si>
    <t>K513</t>
  </si>
  <si>
    <t>az  1 /2015. (II.18.) önkormányzati rendelethez</t>
  </si>
  <si>
    <t>az 1/2015. (II.18.) önkormányzati rendelethez</t>
  </si>
  <si>
    <t xml:space="preserve">Járda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</si>
</sst>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[$-40E]yyyy\.\ mmmm\ d\."/>
  </numFmts>
  <fonts count="55"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9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double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double"/>
      <top style="double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thin"/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double">
        <color indexed="8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 style="double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double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indexed="8"/>
      </left>
      <right style="thin"/>
      <top>
        <color indexed="63"/>
      </top>
      <bottom style="thin"/>
    </border>
    <border>
      <left style="double">
        <color indexed="8"/>
      </left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ill="0" applyBorder="0" applyAlignment="0" applyProtection="0"/>
  </cellStyleXfs>
  <cellXfs count="8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6" xfId="0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3" fontId="1" fillId="0" borderId="18" xfId="0" applyNumberFormat="1" applyFont="1" applyBorder="1" applyAlignment="1">
      <alignment horizontal="right" vertical="center"/>
    </xf>
    <xf numFmtId="9" fontId="1" fillId="0" borderId="19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9" fontId="5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9" fontId="6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3" fontId="1" fillId="0" borderId="22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3" fontId="6" fillId="0" borderId="34" xfId="0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3" fontId="6" fillId="33" borderId="14" xfId="0" applyNumberFormat="1" applyFont="1" applyFill="1" applyBorder="1" applyAlignment="1">
      <alignment horizontal="right" vertical="center"/>
    </xf>
    <xf numFmtId="3" fontId="6" fillId="33" borderId="4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39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3" fontId="4" fillId="0" borderId="31" xfId="0" applyNumberFormat="1" applyFont="1" applyBorder="1" applyAlignment="1">
      <alignment horizontal="right" vertical="center"/>
    </xf>
    <xf numFmtId="9" fontId="4" fillId="0" borderId="20" xfId="0" applyNumberFormat="1" applyFont="1" applyBorder="1" applyAlignment="1">
      <alignment horizontal="right" vertical="center"/>
    </xf>
    <xf numFmtId="0" fontId="1" fillId="0" borderId="42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9" fontId="1" fillId="0" borderId="36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3" fontId="1" fillId="0" borderId="44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3" fontId="4" fillId="0" borderId="44" xfId="0" applyNumberFormat="1" applyFont="1" applyBorder="1" applyAlignment="1">
      <alignment horizontal="right" vertical="center"/>
    </xf>
    <xf numFmtId="9" fontId="4" fillId="0" borderId="45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right" vertical="center"/>
    </xf>
    <xf numFmtId="9" fontId="6" fillId="0" borderId="23" xfId="0" applyNumberFormat="1" applyFont="1" applyBorder="1" applyAlignment="1">
      <alignment horizontal="right" vertical="center"/>
    </xf>
    <xf numFmtId="9" fontId="1" fillId="0" borderId="4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9" fontId="5" fillId="0" borderId="45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horizontal="right" vertical="center"/>
    </xf>
    <xf numFmtId="9" fontId="1" fillId="0" borderId="47" xfId="0" applyNumberFormat="1" applyFont="1" applyBorder="1" applyAlignment="1">
      <alignment horizontal="right" vertical="center"/>
    </xf>
    <xf numFmtId="9" fontId="6" fillId="33" borderId="4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25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3" fontId="6" fillId="33" borderId="34" xfId="0" applyNumberFormat="1" applyFont="1" applyFill="1" applyBorder="1" applyAlignment="1">
      <alignment horizontal="right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wrapText="1"/>
    </xf>
    <xf numFmtId="9" fontId="1" fillId="0" borderId="39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horizontal="right" vertical="center" wrapText="1"/>
    </xf>
    <xf numFmtId="3" fontId="4" fillId="0" borderId="53" xfId="0" applyNumberFormat="1" applyFont="1" applyBorder="1" applyAlignment="1">
      <alignment horizontal="right" vertical="center" wrapText="1"/>
    </xf>
    <xf numFmtId="9" fontId="5" fillId="0" borderId="5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right" vertical="center" wrapText="1"/>
    </xf>
    <xf numFmtId="9" fontId="6" fillId="33" borderId="40" xfId="0" applyNumberFormat="1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9" fontId="6" fillId="0" borderId="45" xfId="0" applyNumberFormat="1" applyFont="1" applyBorder="1" applyAlignment="1">
      <alignment horizontal="right" vertical="center"/>
    </xf>
    <xf numFmtId="9" fontId="1" fillId="0" borderId="45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right" vertical="center"/>
    </xf>
    <xf numFmtId="9" fontId="6" fillId="33" borderId="5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5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3" fontId="6" fillId="33" borderId="58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9" fontId="6" fillId="0" borderId="59" xfId="0" applyNumberFormat="1" applyFont="1" applyBorder="1" applyAlignment="1">
      <alignment horizontal="right" vertical="center"/>
    </xf>
    <xf numFmtId="9" fontId="6" fillId="33" borderId="1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9" fontId="1" fillId="0" borderId="0" xfId="0" applyNumberFormat="1" applyFont="1" applyBorder="1" applyAlignment="1">
      <alignment horizontal="right" vertical="center"/>
    </xf>
    <xf numFmtId="9" fontId="5" fillId="0" borderId="0" xfId="0" applyNumberFormat="1" applyFont="1" applyBorder="1" applyAlignment="1">
      <alignment horizontal="right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7" fillId="0" borderId="5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justify" vertical="center"/>
    </xf>
    <xf numFmtId="0" fontId="1" fillId="0" borderId="60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1" fillId="0" borderId="28" xfId="0" applyFont="1" applyBorder="1" applyAlignment="1">
      <alignment horizontal="justify" vertical="center"/>
    </xf>
    <xf numFmtId="3" fontId="1" fillId="0" borderId="32" xfId="0" applyNumberFormat="1" applyFont="1" applyBorder="1" applyAlignment="1">
      <alignment horizontal="right" vertical="center"/>
    </xf>
    <xf numFmtId="3" fontId="1" fillId="33" borderId="51" xfId="0" applyNumberFormat="1" applyFont="1" applyFill="1" applyBorder="1" applyAlignment="1">
      <alignment horizontal="right" vertical="center"/>
    </xf>
    <xf numFmtId="9" fontId="1" fillId="33" borderId="40" xfId="0" applyNumberFormat="1" applyFont="1" applyFill="1" applyBorder="1" applyAlignment="1">
      <alignment horizontal="right" vertical="center"/>
    </xf>
    <xf numFmtId="0" fontId="1" fillId="0" borderId="61" xfId="0" applyFont="1" applyBorder="1" applyAlignment="1">
      <alignment horizontal="justify" vertical="center"/>
    </xf>
    <xf numFmtId="3" fontId="1" fillId="0" borderId="51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1" fillId="0" borderId="62" xfId="0" applyFont="1" applyBorder="1" applyAlignment="1">
      <alignment horizontal="justify" vertical="center"/>
    </xf>
    <xf numFmtId="3" fontId="1" fillId="0" borderId="62" xfId="0" applyNumberFormat="1" applyFont="1" applyBorder="1" applyAlignment="1">
      <alignment horizontal="right" vertical="center"/>
    </xf>
    <xf numFmtId="0" fontId="1" fillId="0" borderId="63" xfId="0" applyFont="1" applyBorder="1" applyAlignment="1">
      <alignment horizontal="justify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1" fillId="0" borderId="24" xfId="0" applyFont="1" applyBorder="1" applyAlignment="1">
      <alignment horizontal="justify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justify" vertical="center" wrapText="1"/>
    </xf>
    <xf numFmtId="3" fontId="1" fillId="0" borderId="59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3" fontId="6" fillId="33" borderId="18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6" fillId="33" borderId="18" xfId="0" applyFont="1" applyFill="1" applyBorder="1" applyAlignment="1">
      <alignment vertical="center"/>
    </xf>
    <xf numFmtId="0" fontId="1" fillId="0" borderId="55" xfId="0" applyFont="1" applyBorder="1" applyAlignment="1">
      <alignment vertical="center"/>
    </xf>
    <xf numFmtId="3" fontId="1" fillId="0" borderId="59" xfId="0" applyNumberFormat="1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3" fontId="4" fillId="0" borderId="27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horizontal="right" vertical="center"/>
    </xf>
    <xf numFmtId="3" fontId="6" fillId="0" borderId="27" xfId="0" applyNumberFormat="1" applyFont="1" applyFill="1" applyBorder="1" applyAlignment="1">
      <alignment vertical="center"/>
    </xf>
    <xf numFmtId="9" fontId="6" fillId="33" borderId="23" xfId="0" applyNumberFormat="1" applyFont="1" applyFill="1" applyBorder="1" applyAlignment="1">
      <alignment horizontal="right" vertical="center"/>
    </xf>
    <xf numFmtId="3" fontId="4" fillId="0" borderId="64" xfId="0" applyNumberFormat="1" applyFont="1" applyBorder="1" applyAlignment="1">
      <alignment vertical="center"/>
    </xf>
    <xf numFmtId="3" fontId="1" fillId="0" borderId="64" xfId="0" applyNumberFormat="1" applyFont="1" applyBorder="1" applyAlignment="1">
      <alignment horizontal="right" vertical="center"/>
    </xf>
    <xf numFmtId="3" fontId="1" fillId="0" borderId="64" xfId="0" applyNumberFormat="1" applyFont="1" applyBorder="1" applyAlignment="1">
      <alignment vertical="center"/>
    </xf>
    <xf numFmtId="3" fontId="5" fillId="0" borderId="64" xfId="0" applyNumberFormat="1" applyFont="1" applyBorder="1" applyAlignment="1">
      <alignment horizontal="right" vertical="center"/>
    </xf>
    <xf numFmtId="3" fontId="4" fillId="0" borderId="64" xfId="0" applyNumberFormat="1" applyFont="1" applyBorder="1" applyAlignment="1">
      <alignment horizontal="right" vertical="center"/>
    </xf>
    <xf numFmtId="3" fontId="6" fillId="0" borderId="6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horizontal="right" vertical="center"/>
    </xf>
    <xf numFmtId="3" fontId="5" fillId="0" borderId="66" xfId="0" applyNumberFormat="1" applyFont="1" applyBorder="1" applyAlignment="1">
      <alignment vertical="center"/>
    </xf>
    <xf numFmtId="3" fontId="1" fillId="0" borderId="65" xfId="0" applyNumberFormat="1" applyFont="1" applyBorder="1" applyAlignment="1">
      <alignment horizontal="right" vertical="center"/>
    </xf>
    <xf numFmtId="3" fontId="6" fillId="0" borderId="56" xfId="0" applyNumberFormat="1" applyFont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right" vertical="center"/>
    </xf>
    <xf numFmtId="3" fontId="6" fillId="0" borderId="67" xfId="0" applyNumberFormat="1" applyFont="1" applyBorder="1" applyAlignment="1">
      <alignment horizontal="right" vertical="center"/>
    </xf>
    <xf numFmtId="3" fontId="1" fillId="0" borderId="68" xfId="0" applyNumberFormat="1" applyFont="1" applyBorder="1" applyAlignment="1">
      <alignment horizontal="right" vertical="center"/>
    </xf>
    <xf numFmtId="3" fontId="6" fillId="0" borderId="68" xfId="0" applyNumberFormat="1" applyFont="1" applyBorder="1" applyAlignment="1">
      <alignment horizontal="right" vertical="center"/>
    </xf>
    <xf numFmtId="3" fontId="6" fillId="33" borderId="69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12" fillId="33" borderId="20" xfId="0" applyNumberFormat="1" applyFont="1" applyFill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12" fillId="33" borderId="20" xfId="0" applyNumberFormat="1" applyFont="1" applyFill="1" applyBorder="1" applyAlignment="1">
      <alignment horizontal="right" vertical="center"/>
    </xf>
    <xf numFmtId="3" fontId="1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horizontal="right" vertical="center"/>
    </xf>
    <xf numFmtId="3" fontId="8" fillId="34" borderId="15" xfId="0" applyNumberFormat="1" applyFont="1" applyFill="1" applyBorder="1" applyAlignment="1">
      <alignment horizontal="right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3" fontId="1" fillId="0" borderId="71" xfId="0" applyNumberFormat="1" applyFont="1" applyBorder="1" applyAlignment="1">
      <alignment horizontal="right" vertical="center"/>
    </xf>
    <xf numFmtId="0" fontId="1" fillId="0" borderId="71" xfId="0" applyFont="1" applyBorder="1" applyAlignment="1">
      <alignment vertical="center"/>
    </xf>
    <xf numFmtId="3" fontId="1" fillId="0" borderId="70" xfId="0" applyNumberFormat="1" applyFont="1" applyBorder="1" applyAlignment="1">
      <alignment horizontal="right" vertical="center"/>
    </xf>
    <xf numFmtId="3" fontId="1" fillId="0" borderId="72" xfId="0" applyNumberFormat="1" applyFont="1" applyBorder="1" applyAlignment="1">
      <alignment horizontal="right" vertical="center"/>
    </xf>
    <xf numFmtId="0" fontId="1" fillId="0" borderId="0" xfId="54" applyFont="1" applyAlignment="1">
      <alignment horizontal="right"/>
      <protection/>
    </xf>
    <xf numFmtId="0" fontId="0" fillId="0" borderId="0" xfId="54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1" fillId="0" borderId="0" xfId="54" applyFont="1" applyAlignment="1">
      <alignment horizontal="justify" vertical="center"/>
      <protection/>
    </xf>
    <xf numFmtId="0" fontId="1" fillId="0" borderId="0" xfId="54" applyFont="1" applyAlignment="1">
      <alignment vertical="center"/>
      <protection/>
    </xf>
    <xf numFmtId="0" fontId="1" fillId="0" borderId="64" xfId="54" applyFont="1" applyBorder="1" applyAlignment="1">
      <alignment horizontal="center" vertical="center" wrapText="1"/>
      <protection/>
    </xf>
    <xf numFmtId="0" fontId="1" fillId="0" borderId="73" xfId="54" applyFont="1" applyBorder="1" applyAlignment="1">
      <alignment horizontal="center" vertical="center" wrapText="1"/>
      <protection/>
    </xf>
    <xf numFmtId="0" fontId="1" fillId="0" borderId="74" xfId="54" applyFont="1" applyBorder="1" applyAlignment="1">
      <alignment horizontal="center" vertical="center" wrapText="1"/>
      <protection/>
    </xf>
    <xf numFmtId="0" fontId="1" fillId="0" borderId="75" xfId="54" applyFont="1" applyBorder="1" applyAlignment="1">
      <alignment horizontal="center" vertical="center" wrapText="1"/>
      <protection/>
    </xf>
    <xf numFmtId="0" fontId="1" fillId="0" borderId="76" xfId="54" applyFont="1" applyBorder="1" applyAlignment="1">
      <alignment horizontal="center" vertical="center" wrapText="1"/>
      <protection/>
    </xf>
    <xf numFmtId="0" fontId="1" fillId="0" borderId="77" xfId="54" applyFont="1" applyBorder="1" applyAlignment="1">
      <alignment horizontal="center" vertical="center" wrapText="1"/>
      <protection/>
    </xf>
    <xf numFmtId="0" fontId="1" fillId="0" borderId="78" xfId="54" applyFont="1" applyBorder="1" applyAlignment="1">
      <alignment horizontal="center" vertical="center" wrapText="1"/>
      <protection/>
    </xf>
    <xf numFmtId="0" fontId="1" fillId="0" borderId="79" xfId="54" applyFont="1" applyBorder="1" applyAlignment="1">
      <alignment horizontal="center" vertical="center" wrapText="1"/>
      <protection/>
    </xf>
    <xf numFmtId="0" fontId="1" fillId="0" borderId="80" xfId="54" applyFont="1" applyBorder="1" applyAlignment="1">
      <alignment horizontal="justify" vertical="center" wrapText="1"/>
      <protection/>
    </xf>
    <xf numFmtId="0" fontId="1" fillId="0" borderId="81" xfId="54" applyFont="1" applyBorder="1" applyAlignment="1">
      <alignment horizontal="center" vertical="center" wrapText="1"/>
      <protection/>
    </xf>
    <xf numFmtId="0" fontId="1" fillId="0" borderId="82" xfId="54" applyFont="1" applyBorder="1" applyAlignment="1">
      <alignment horizontal="justify" vertical="center" wrapText="1"/>
      <protection/>
    </xf>
    <xf numFmtId="0" fontId="1" fillId="0" borderId="83" xfId="54" applyFont="1" applyBorder="1" applyAlignment="1">
      <alignment vertical="center" wrapText="1"/>
      <protection/>
    </xf>
    <xf numFmtId="0" fontId="1" fillId="0" borderId="73" xfId="54" applyFont="1" applyBorder="1" applyAlignment="1">
      <alignment horizontal="justify" vertical="center" wrapText="1"/>
      <protection/>
    </xf>
    <xf numFmtId="0" fontId="1" fillId="0" borderId="83" xfId="54" applyFont="1" applyBorder="1" applyAlignment="1">
      <alignment horizontal="justify" vertical="top" wrapText="1"/>
      <protection/>
    </xf>
    <xf numFmtId="0" fontId="1" fillId="0" borderId="64" xfId="54" applyFont="1" applyBorder="1" applyAlignment="1">
      <alignment horizontal="center" vertical="top" wrapText="1"/>
      <protection/>
    </xf>
    <xf numFmtId="0" fontId="1" fillId="0" borderId="73" xfId="54" applyFont="1" applyBorder="1" applyAlignment="1">
      <alignment horizontal="justify" vertical="top" wrapText="1"/>
      <protection/>
    </xf>
    <xf numFmtId="0" fontId="1" fillId="0" borderId="83" xfId="54" applyFont="1" applyBorder="1" applyAlignment="1">
      <alignment horizontal="center" vertical="top" wrapText="1"/>
      <protection/>
    </xf>
    <xf numFmtId="0" fontId="1" fillId="0" borderId="73" xfId="54" applyFont="1" applyBorder="1" applyAlignment="1">
      <alignment horizontal="center" vertical="top" wrapText="1"/>
      <protection/>
    </xf>
    <xf numFmtId="0" fontId="1" fillId="0" borderId="84" xfId="54" applyFont="1" applyBorder="1" applyAlignment="1">
      <alignment horizontal="center" vertical="top" wrapText="1"/>
      <protection/>
    </xf>
    <xf numFmtId="0" fontId="1" fillId="0" borderId="85" xfId="54" applyFont="1" applyBorder="1" applyAlignment="1">
      <alignment horizontal="center" vertical="top" wrapText="1"/>
      <protection/>
    </xf>
    <xf numFmtId="0" fontId="1" fillId="0" borderId="86" xfId="54" applyFont="1" applyBorder="1" applyAlignment="1">
      <alignment horizontal="center" vertical="top" wrapText="1"/>
      <protection/>
    </xf>
    <xf numFmtId="0" fontId="1" fillId="0" borderId="0" xfId="54" applyFont="1" applyAlignment="1">
      <alignment/>
      <protection/>
    </xf>
    <xf numFmtId="0" fontId="2" fillId="0" borderId="0" xfId="0" applyFont="1" applyBorder="1" applyAlignment="1">
      <alignment vertical="center"/>
    </xf>
    <xf numFmtId="0" fontId="1" fillId="0" borderId="7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3" fillId="0" borderId="0" xfId="54" applyFont="1" applyAlignment="1">
      <alignment wrapText="1"/>
      <protection/>
    </xf>
    <xf numFmtId="0" fontId="7" fillId="0" borderId="0" xfId="54" applyFont="1">
      <alignment/>
      <protection/>
    </xf>
    <xf numFmtId="0" fontId="2" fillId="0" borderId="0" xfId="54" applyFont="1" applyBorder="1" applyAlignment="1">
      <alignment horizontal="right"/>
      <protection/>
    </xf>
    <xf numFmtId="0" fontId="1" fillId="0" borderId="89" xfId="54" applyFont="1" applyBorder="1" applyAlignment="1">
      <alignment horizontal="center" vertical="center" wrapText="1"/>
      <protection/>
    </xf>
    <xf numFmtId="0" fontId="1" fillId="0" borderId="90" xfId="54" applyFont="1" applyBorder="1" applyAlignment="1">
      <alignment horizontal="center" vertical="center" wrapText="1"/>
      <protection/>
    </xf>
    <xf numFmtId="0" fontId="1" fillId="0" borderId="91" xfId="54" applyFont="1" applyBorder="1" applyAlignment="1">
      <alignment horizontal="center" vertical="center" wrapText="1"/>
      <protection/>
    </xf>
    <xf numFmtId="0" fontId="1" fillId="0" borderId="77" xfId="54" applyFont="1" applyBorder="1" applyAlignment="1">
      <alignment horizontal="center" vertical="center"/>
      <protection/>
    </xf>
    <xf numFmtId="0" fontId="7" fillId="0" borderId="80" xfId="54" applyFont="1" applyBorder="1" applyAlignment="1">
      <alignment horizontal="center"/>
      <protection/>
    </xf>
    <xf numFmtId="0" fontId="7" fillId="0" borderId="81" xfId="54" applyFont="1" applyBorder="1">
      <alignment/>
      <protection/>
    </xf>
    <xf numFmtId="3" fontId="7" fillId="0" borderId="81" xfId="54" applyNumberFormat="1" applyFont="1" applyBorder="1" applyAlignment="1">
      <alignment horizontal="center"/>
      <protection/>
    </xf>
    <xf numFmtId="3" fontId="7" fillId="0" borderId="92" xfId="54" applyNumberFormat="1" applyFont="1" applyBorder="1" applyAlignment="1">
      <alignment horizontal="center"/>
      <protection/>
    </xf>
    <xf numFmtId="9" fontId="7" fillId="0" borderId="82" xfId="54" applyNumberFormat="1" applyFont="1" applyBorder="1" applyAlignment="1">
      <alignment horizontal="center"/>
      <protection/>
    </xf>
    <xf numFmtId="0" fontId="7" fillId="0" borderId="84" xfId="54" applyFont="1" applyBorder="1" applyAlignment="1">
      <alignment horizontal="center"/>
      <protection/>
    </xf>
    <xf numFmtId="0" fontId="7" fillId="0" borderId="85" xfId="54" applyFont="1" applyBorder="1">
      <alignment/>
      <protection/>
    </xf>
    <xf numFmtId="3" fontId="7" fillId="0" borderId="85" xfId="54" applyNumberFormat="1" applyFont="1" applyBorder="1" applyAlignment="1">
      <alignment horizontal="center"/>
      <protection/>
    </xf>
    <xf numFmtId="3" fontId="7" fillId="0" borderId="93" xfId="54" applyNumberFormat="1" applyFont="1" applyBorder="1" applyAlignment="1">
      <alignment horizontal="center"/>
      <protection/>
    </xf>
    <xf numFmtId="9" fontId="7" fillId="0" borderId="86" xfId="54" applyNumberFormat="1" applyFont="1" applyBorder="1" applyAlignment="1">
      <alignment horizontal="center"/>
      <protection/>
    </xf>
    <xf numFmtId="0" fontId="7" fillId="0" borderId="77" xfId="54" applyFont="1" applyBorder="1">
      <alignment/>
      <protection/>
    </xf>
    <xf numFmtId="0" fontId="7" fillId="0" borderId="78" xfId="54" applyFont="1" applyBorder="1">
      <alignment/>
      <protection/>
    </xf>
    <xf numFmtId="3" fontId="7" fillId="0" borderId="78" xfId="54" applyNumberFormat="1" applyFont="1" applyBorder="1" applyAlignment="1">
      <alignment horizontal="center"/>
      <protection/>
    </xf>
    <xf numFmtId="3" fontId="7" fillId="0" borderId="94" xfId="54" applyNumberFormat="1" applyFont="1" applyBorder="1" applyAlignment="1">
      <alignment horizontal="center"/>
      <protection/>
    </xf>
    <xf numFmtId="9" fontId="7" fillId="0" borderId="95" xfId="54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1" fillId="0" borderId="0" xfId="54" applyFont="1" applyAlignment="1">
      <alignment horizontal="right" vertical="center"/>
      <protection/>
    </xf>
    <xf numFmtId="0" fontId="11" fillId="0" borderId="0" xfId="54" applyFont="1" applyAlignment="1">
      <alignment vertical="center"/>
      <protection/>
    </xf>
    <xf numFmtId="0" fontId="11" fillId="0" borderId="0" xfId="54" applyFont="1" applyAlignment="1">
      <alignment vertical="center"/>
      <protection/>
    </xf>
    <xf numFmtId="0" fontId="3" fillId="0" borderId="0" xfId="54" applyFont="1">
      <alignment/>
      <protection/>
    </xf>
    <xf numFmtId="0" fontId="1" fillId="0" borderId="64" xfId="54" applyFont="1" applyBorder="1" applyAlignment="1">
      <alignment vertical="center" wrapText="1"/>
      <protection/>
    </xf>
    <xf numFmtId="0" fontId="1" fillId="0" borderId="85" xfId="54" applyFont="1" applyBorder="1" applyAlignment="1">
      <alignment horizontal="center" vertical="center" wrapText="1"/>
      <protection/>
    </xf>
    <xf numFmtId="0" fontId="1" fillId="0" borderId="86" xfId="54" applyFont="1" applyBorder="1" applyAlignment="1">
      <alignment horizontal="center" vertical="center" wrapText="1"/>
      <protection/>
    </xf>
    <xf numFmtId="0" fontId="1" fillId="0" borderId="80" xfId="54" applyFont="1" applyBorder="1" applyAlignment="1">
      <alignment vertical="center" wrapText="1"/>
      <protection/>
    </xf>
    <xf numFmtId="0" fontId="1" fillId="0" borderId="81" xfId="54" applyFont="1" applyBorder="1" applyAlignment="1">
      <alignment vertical="center" wrapText="1"/>
      <protection/>
    </xf>
    <xf numFmtId="0" fontId="1" fillId="0" borderId="81" xfId="54" applyFont="1" applyBorder="1" applyAlignment="1">
      <alignment horizontal="right" vertical="center" wrapText="1"/>
      <protection/>
    </xf>
    <xf numFmtId="0" fontId="1" fillId="0" borderId="81" xfId="54" applyFont="1" applyBorder="1" applyAlignment="1">
      <alignment horizontal="center" vertical="center"/>
      <protection/>
    </xf>
    <xf numFmtId="0" fontId="1" fillId="0" borderId="64" xfId="54" applyFont="1" applyBorder="1" applyAlignment="1">
      <alignment horizontal="right" vertical="center" wrapText="1"/>
      <protection/>
    </xf>
    <xf numFmtId="0" fontId="11" fillId="0" borderId="0" xfId="54" applyFont="1">
      <alignment/>
      <protection/>
    </xf>
    <xf numFmtId="3" fontId="1" fillId="0" borderId="0" xfId="54" applyNumberFormat="1" applyFont="1" applyAlignment="1">
      <alignment vertical="center"/>
      <protection/>
    </xf>
    <xf numFmtId="0" fontId="6" fillId="0" borderId="0" xfId="54" applyFont="1" applyAlignment="1">
      <alignment vertical="center"/>
      <protection/>
    </xf>
    <xf numFmtId="3" fontId="6" fillId="0" borderId="0" xfId="54" applyNumberFormat="1" applyFont="1" applyAlignment="1">
      <alignment vertical="center"/>
      <protection/>
    </xf>
    <xf numFmtId="0" fontId="6" fillId="0" borderId="0" xfId="54" applyFont="1" applyAlignment="1">
      <alignment horizontal="center" vertical="center"/>
      <protection/>
    </xf>
    <xf numFmtId="0" fontId="1" fillId="0" borderId="96" xfId="54" applyFont="1" applyBorder="1" applyAlignment="1">
      <alignment horizontal="center" vertical="center" wrapText="1"/>
      <protection/>
    </xf>
    <xf numFmtId="0" fontId="1" fillId="0" borderId="90" xfId="54" applyFont="1" applyBorder="1" applyAlignment="1">
      <alignment horizontal="center" vertical="center"/>
      <protection/>
    </xf>
    <xf numFmtId="0" fontId="1" fillId="0" borderId="91" xfId="54" applyFont="1" applyBorder="1" applyAlignment="1">
      <alignment horizontal="center" vertical="center"/>
      <protection/>
    </xf>
    <xf numFmtId="0" fontId="1" fillId="0" borderId="78" xfId="54" applyFont="1" applyBorder="1" applyAlignment="1">
      <alignment horizontal="center" vertical="center"/>
      <protection/>
    </xf>
    <xf numFmtId="0" fontId="1" fillId="0" borderId="79" xfId="54" applyFont="1" applyBorder="1" applyAlignment="1">
      <alignment horizontal="center" vertical="center"/>
      <protection/>
    </xf>
    <xf numFmtId="0" fontId="1" fillId="0" borderId="83" xfId="54" applyFont="1" applyBorder="1" applyAlignment="1">
      <alignment horizontal="center" vertical="center"/>
      <protection/>
    </xf>
    <xf numFmtId="0" fontId="1" fillId="0" borderId="64" xfId="54" applyFont="1" applyBorder="1" applyAlignment="1">
      <alignment vertical="center"/>
      <protection/>
    </xf>
    <xf numFmtId="3" fontId="1" fillId="0" borderId="64" xfId="54" applyNumberFormat="1" applyFont="1" applyBorder="1" applyAlignment="1">
      <alignment horizontal="right" vertical="center"/>
      <protection/>
    </xf>
    <xf numFmtId="3" fontId="1" fillId="0" borderId="73" xfId="54" applyNumberFormat="1" applyFont="1" applyBorder="1" applyAlignment="1">
      <alignment horizontal="right" vertical="center"/>
      <protection/>
    </xf>
    <xf numFmtId="0" fontId="1" fillId="35" borderId="83" xfId="54" applyFont="1" applyFill="1" applyBorder="1" applyAlignment="1">
      <alignment horizontal="center" vertical="center"/>
      <protection/>
    </xf>
    <xf numFmtId="0" fontId="6" fillId="35" borderId="64" xfId="54" applyFont="1" applyFill="1" applyBorder="1" applyAlignment="1">
      <alignment vertical="center"/>
      <protection/>
    </xf>
    <xf numFmtId="3" fontId="1" fillId="35" borderId="64" xfId="54" applyNumberFormat="1" applyFont="1" applyFill="1" applyBorder="1" applyAlignment="1">
      <alignment horizontal="right" vertical="center"/>
      <protection/>
    </xf>
    <xf numFmtId="3" fontId="1" fillId="35" borderId="73" xfId="54" applyNumberFormat="1" applyFont="1" applyFill="1" applyBorder="1" applyAlignment="1">
      <alignment horizontal="right" vertical="center"/>
      <protection/>
    </xf>
    <xf numFmtId="3" fontId="1" fillId="0" borderId="64" xfId="54" applyNumberFormat="1" applyFont="1" applyBorder="1" applyAlignment="1">
      <alignment horizontal="center" vertical="center"/>
      <protection/>
    </xf>
    <xf numFmtId="0" fontId="1" fillId="0" borderId="74" xfId="54" applyFont="1" applyBorder="1" applyAlignment="1">
      <alignment horizontal="center" vertical="center"/>
      <protection/>
    </xf>
    <xf numFmtId="0" fontId="1" fillId="0" borderId="75" xfId="54" applyFont="1" applyBorder="1" applyAlignment="1">
      <alignment vertical="center"/>
      <protection/>
    </xf>
    <xf numFmtId="3" fontId="1" fillId="0" borderId="75" xfId="54" applyNumberFormat="1" applyFont="1" applyBorder="1" applyAlignment="1">
      <alignment horizontal="right" vertical="center"/>
      <protection/>
    </xf>
    <xf numFmtId="3" fontId="1" fillId="0" borderId="76" xfId="54" applyNumberFormat="1" applyFont="1" applyBorder="1" applyAlignment="1">
      <alignment horizontal="right" vertical="center"/>
      <protection/>
    </xf>
    <xf numFmtId="0" fontId="1" fillId="0" borderId="77" xfId="54" applyFont="1" applyBorder="1" applyAlignment="1">
      <alignment vertical="center"/>
      <protection/>
    </xf>
    <xf numFmtId="0" fontId="1" fillId="0" borderId="78" xfId="54" applyFont="1" applyBorder="1" applyAlignment="1">
      <alignment vertical="center"/>
      <protection/>
    </xf>
    <xf numFmtId="0" fontId="1" fillId="0" borderId="78" xfId="54" applyFont="1" applyBorder="1" applyAlignment="1">
      <alignment horizontal="right" vertical="center"/>
      <protection/>
    </xf>
    <xf numFmtId="0" fontId="1" fillId="0" borderId="79" xfId="54" applyFont="1" applyBorder="1" applyAlignment="1">
      <alignment vertical="center" wrapText="1"/>
      <protection/>
    </xf>
    <xf numFmtId="0" fontId="3" fillId="0" borderId="0" xfId="54" applyFont="1" applyAlignment="1">
      <alignment vertical="center" wrapText="1"/>
      <protection/>
    </xf>
    <xf numFmtId="0" fontId="1" fillId="0" borderId="88" xfId="54" applyFont="1" applyBorder="1" applyAlignment="1">
      <alignment horizontal="center" vertical="center"/>
      <protection/>
    </xf>
    <xf numFmtId="0" fontId="1" fillId="0" borderId="75" xfId="54" applyFont="1" applyBorder="1" applyAlignment="1">
      <alignment horizontal="center" vertical="center"/>
      <protection/>
    </xf>
    <xf numFmtId="0" fontId="1" fillId="0" borderId="76" xfId="54" applyFont="1" applyBorder="1" applyAlignment="1">
      <alignment horizontal="center" vertical="center"/>
      <protection/>
    </xf>
    <xf numFmtId="0" fontId="1" fillId="0" borderId="80" xfId="54" applyFont="1" applyBorder="1" applyAlignment="1">
      <alignment horizontal="center" vertical="center"/>
      <protection/>
    </xf>
    <xf numFmtId="0" fontId="1" fillId="0" borderId="81" xfId="54" applyFont="1" applyBorder="1" applyAlignment="1">
      <alignment vertical="center"/>
      <protection/>
    </xf>
    <xf numFmtId="9" fontId="1" fillId="0" borderId="81" xfId="54" applyNumberFormat="1" applyFont="1" applyBorder="1" applyAlignment="1">
      <alignment horizontal="right" vertical="center"/>
      <protection/>
    </xf>
    <xf numFmtId="3" fontId="1" fillId="0" borderId="81" xfId="54" applyNumberFormat="1" applyFont="1" applyBorder="1" applyAlignment="1">
      <alignment horizontal="right" vertical="center"/>
      <protection/>
    </xf>
    <xf numFmtId="0" fontId="1" fillId="0" borderId="81" xfId="54" applyFont="1" applyBorder="1" applyAlignment="1">
      <alignment horizontal="right" vertical="center"/>
      <protection/>
    </xf>
    <xf numFmtId="3" fontId="1" fillId="0" borderId="81" xfId="54" applyNumberFormat="1" applyFont="1" applyBorder="1" applyAlignment="1">
      <alignment vertical="center"/>
      <protection/>
    </xf>
    <xf numFmtId="3" fontId="1" fillId="0" borderId="82" xfId="54" applyNumberFormat="1" applyFont="1" applyBorder="1" applyAlignment="1">
      <alignment horizontal="right" vertical="center"/>
      <protection/>
    </xf>
    <xf numFmtId="0" fontId="1" fillId="0" borderId="64" xfId="54" applyFont="1" applyBorder="1" applyAlignment="1">
      <alignment horizontal="right" vertical="center"/>
      <protection/>
    </xf>
    <xf numFmtId="3" fontId="1" fillId="0" borderId="64" xfId="54" applyNumberFormat="1" applyFont="1" applyBorder="1" applyAlignment="1">
      <alignment vertical="center"/>
      <protection/>
    </xf>
    <xf numFmtId="0" fontId="1" fillId="0" borderId="84" xfId="54" applyFont="1" applyBorder="1" applyAlignment="1">
      <alignment horizontal="center" vertical="center"/>
      <protection/>
    </xf>
    <xf numFmtId="0" fontId="1" fillId="0" borderId="85" xfId="54" applyFont="1" applyBorder="1" applyAlignment="1">
      <alignment vertical="center"/>
      <protection/>
    </xf>
    <xf numFmtId="3" fontId="1" fillId="0" borderId="85" xfId="54" applyNumberFormat="1" applyFont="1" applyBorder="1" applyAlignment="1">
      <alignment horizontal="right" vertical="center"/>
      <protection/>
    </xf>
    <xf numFmtId="0" fontId="1" fillId="0" borderId="85" xfId="54" applyFont="1" applyBorder="1" applyAlignment="1">
      <alignment horizontal="right" vertical="center"/>
      <protection/>
    </xf>
    <xf numFmtId="3" fontId="1" fillId="0" borderId="85" xfId="54" applyNumberFormat="1" applyFont="1" applyBorder="1" applyAlignment="1">
      <alignment vertical="center"/>
      <protection/>
    </xf>
    <xf numFmtId="3" fontId="1" fillId="0" borderId="86" xfId="54" applyNumberFormat="1" applyFont="1" applyBorder="1" applyAlignment="1">
      <alignment horizontal="right" vertical="center"/>
      <protection/>
    </xf>
    <xf numFmtId="0" fontId="1" fillId="0" borderId="97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3" fontId="1" fillId="0" borderId="78" xfId="0" applyNumberFormat="1" applyFont="1" applyBorder="1" applyAlignment="1">
      <alignment horizontal="right" vertical="center"/>
    </xf>
    <xf numFmtId="3" fontId="6" fillId="35" borderId="20" xfId="0" applyNumberFormat="1" applyFont="1" applyFill="1" applyBorder="1" applyAlignment="1">
      <alignment horizontal="right" vertical="center"/>
    </xf>
    <xf numFmtId="0" fontId="8" fillId="34" borderId="50" xfId="0" applyFont="1" applyFill="1" applyBorder="1" applyAlignment="1">
      <alignment horizontal="left" vertical="center"/>
    </xf>
    <xf numFmtId="0" fontId="1" fillId="0" borderId="64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0" xfId="0" applyFont="1" applyBorder="1" applyAlignment="1">
      <alignment/>
    </xf>
    <xf numFmtId="0" fontId="1" fillId="0" borderId="10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02" xfId="0" applyNumberFormat="1" applyFont="1" applyBorder="1" applyAlignment="1">
      <alignment horizontal="right"/>
    </xf>
    <xf numFmtId="0" fontId="1" fillId="0" borderId="102" xfId="0" applyFont="1" applyBorder="1" applyAlignment="1">
      <alignment/>
    </xf>
    <xf numFmtId="0" fontId="1" fillId="0" borderId="103" xfId="0" applyFont="1" applyBorder="1" applyAlignment="1">
      <alignment/>
    </xf>
    <xf numFmtId="3" fontId="1" fillId="0" borderId="104" xfId="0" applyNumberFormat="1" applyFont="1" applyBorder="1" applyAlignment="1">
      <alignment horizontal="right"/>
    </xf>
    <xf numFmtId="0" fontId="1" fillId="0" borderId="105" xfId="0" applyFont="1" applyBorder="1" applyAlignment="1">
      <alignment/>
    </xf>
    <xf numFmtId="3" fontId="1" fillId="0" borderId="106" xfId="0" applyNumberFormat="1" applyFont="1" applyBorder="1" applyAlignment="1">
      <alignment horizontal="right"/>
    </xf>
    <xf numFmtId="0" fontId="5" fillId="0" borderId="100" xfId="0" applyFont="1" applyBorder="1" applyAlignment="1">
      <alignment/>
    </xf>
    <xf numFmtId="0" fontId="5" fillId="0" borderId="10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3" fontId="16" fillId="0" borderId="10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103" xfId="0" applyNumberFormat="1" applyFont="1" applyBorder="1" applyAlignment="1">
      <alignment/>
    </xf>
    <xf numFmtId="3" fontId="16" fillId="0" borderId="10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100" xfId="0" applyFont="1" applyBorder="1" applyAlignment="1">
      <alignment/>
    </xf>
    <xf numFmtId="3" fontId="16" fillId="0" borderId="107" xfId="0" applyNumberFormat="1" applyFont="1" applyBorder="1" applyAlignment="1">
      <alignment horizontal="right"/>
    </xf>
    <xf numFmtId="49" fontId="8" fillId="33" borderId="108" xfId="0" applyNumberFormat="1" applyFont="1" applyFill="1" applyBorder="1" applyAlignment="1">
      <alignment horizontal="center" vertical="center"/>
    </xf>
    <xf numFmtId="0" fontId="6" fillId="33" borderId="109" xfId="0" applyFont="1" applyFill="1" applyBorder="1" applyAlignment="1">
      <alignment/>
    </xf>
    <xf numFmtId="0" fontId="7" fillId="0" borderId="110" xfId="0" applyFont="1" applyBorder="1" applyAlignment="1">
      <alignment horizontal="center" vertical="center"/>
    </xf>
    <xf numFmtId="0" fontId="1" fillId="0" borderId="111" xfId="0" applyFont="1" applyBorder="1" applyAlignment="1">
      <alignment/>
    </xf>
    <xf numFmtId="0" fontId="1" fillId="0" borderId="112" xfId="0" applyFont="1" applyBorder="1" applyAlignment="1">
      <alignment/>
    </xf>
    <xf numFmtId="0" fontId="1" fillId="0" borderId="113" xfId="0" applyFont="1" applyBorder="1" applyAlignment="1">
      <alignment/>
    </xf>
    <xf numFmtId="0" fontId="1" fillId="0" borderId="114" xfId="0" applyFont="1" applyBorder="1" applyAlignment="1">
      <alignment/>
    </xf>
    <xf numFmtId="0" fontId="16" fillId="0" borderId="112" xfId="0" applyFont="1" applyBorder="1" applyAlignment="1">
      <alignment/>
    </xf>
    <xf numFmtId="3" fontId="16" fillId="0" borderId="112" xfId="0" applyNumberFormat="1" applyFont="1" applyBorder="1" applyAlignment="1">
      <alignment/>
    </xf>
    <xf numFmtId="3" fontId="16" fillId="0" borderId="114" xfId="0" applyNumberFormat="1" applyFont="1" applyBorder="1" applyAlignment="1">
      <alignment/>
    </xf>
    <xf numFmtId="0" fontId="5" fillId="35" borderId="109" xfId="0" applyFont="1" applyFill="1" applyBorder="1" applyAlignment="1">
      <alignment/>
    </xf>
    <xf numFmtId="0" fontId="5" fillId="35" borderId="109" xfId="0" applyFont="1" applyFill="1" applyBorder="1" applyAlignment="1">
      <alignment/>
    </xf>
    <xf numFmtId="3" fontId="16" fillId="35" borderId="109" xfId="0" applyNumberFormat="1" applyFont="1" applyFill="1" applyBorder="1" applyAlignment="1">
      <alignment/>
    </xf>
    <xf numFmtId="0" fontId="1" fillId="35" borderId="115" xfId="0" applyFont="1" applyFill="1" applyBorder="1" applyAlignment="1">
      <alignment/>
    </xf>
    <xf numFmtId="49" fontId="1" fillId="0" borderId="116" xfId="0" applyNumberFormat="1" applyFont="1" applyBorder="1" applyAlignment="1">
      <alignment horizontal="center"/>
    </xf>
    <xf numFmtId="49" fontId="1" fillId="0" borderId="117" xfId="0" applyNumberFormat="1" applyFont="1" applyBorder="1" applyAlignment="1">
      <alignment horizontal="center"/>
    </xf>
    <xf numFmtId="49" fontId="1" fillId="0" borderId="118" xfId="0" applyNumberFormat="1" applyFont="1" applyBorder="1" applyAlignment="1">
      <alignment horizontal="center"/>
    </xf>
    <xf numFmtId="0" fontId="16" fillId="35" borderId="109" xfId="0" applyFont="1" applyFill="1" applyBorder="1" applyAlignment="1">
      <alignment/>
    </xf>
    <xf numFmtId="3" fontId="1" fillId="35" borderId="119" xfId="0" applyNumberFormat="1" applyFont="1" applyFill="1" applyBorder="1" applyAlignment="1">
      <alignment horizontal="right"/>
    </xf>
    <xf numFmtId="3" fontId="1" fillId="35" borderId="119" xfId="0" applyNumberFormat="1" applyFont="1" applyFill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/>
    </xf>
    <xf numFmtId="3" fontId="1" fillId="0" borderId="122" xfId="0" applyNumberFormat="1" applyFont="1" applyBorder="1" applyAlignment="1">
      <alignment horizontal="right"/>
    </xf>
    <xf numFmtId="0" fontId="1" fillId="35" borderId="109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" fillId="0" borderId="112" xfId="0" applyFont="1" applyFill="1" applyBorder="1" applyAlignment="1">
      <alignment/>
    </xf>
    <xf numFmtId="3" fontId="1" fillId="0" borderId="10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7" fillId="0" borderId="117" xfId="0" applyNumberFormat="1" applyFont="1" applyBorder="1" applyAlignment="1">
      <alignment horizontal="center" vertical="center"/>
    </xf>
    <xf numFmtId="0" fontId="16" fillId="0" borderId="123" xfId="0" applyFont="1" applyFill="1" applyBorder="1" applyAlignment="1">
      <alignment/>
    </xf>
    <xf numFmtId="0" fontId="1" fillId="0" borderId="123" xfId="0" applyFont="1" applyBorder="1" applyAlignment="1">
      <alignment/>
    </xf>
    <xf numFmtId="3" fontId="1" fillId="0" borderId="124" xfId="0" applyNumberFormat="1" applyFont="1" applyBorder="1" applyAlignment="1">
      <alignment/>
    </xf>
    <xf numFmtId="49" fontId="1" fillId="0" borderId="117" xfId="0" applyNumberFormat="1" applyFont="1" applyBorder="1" applyAlignment="1">
      <alignment horizontal="center" vertical="center"/>
    </xf>
    <xf numFmtId="49" fontId="6" fillId="33" borderId="10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125" xfId="0" applyNumberFormat="1" applyFont="1" applyBorder="1" applyAlignment="1">
      <alignment horizontal="center" vertical="center"/>
    </xf>
    <xf numFmtId="0" fontId="1" fillId="0" borderId="126" xfId="0" applyFont="1" applyFill="1" applyBorder="1" applyAlignment="1">
      <alignment/>
    </xf>
    <xf numFmtId="0" fontId="1" fillId="0" borderId="127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9" fontId="4" fillId="0" borderId="128" xfId="0" applyNumberFormat="1" applyFont="1" applyBorder="1" applyAlignment="1">
      <alignment horizontal="right" vertical="center"/>
    </xf>
    <xf numFmtId="0" fontId="1" fillId="0" borderId="72" xfId="0" applyFont="1" applyBorder="1" applyAlignment="1">
      <alignment/>
    </xf>
    <xf numFmtId="9" fontId="1" fillId="0" borderId="0" xfId="0" applyNumberFormat="1" applyFont="1" applyAlignment="1">
      <alignment vertical="center"/>
    </xf>
    <xf numFmtId="9" fontId="1" fillId="0" borderId="39" xfId="0" applyNumberFormat="1" applyFont="1" applyBorder="1" applyAlignment="1">
      <alignment vertical="center"/>
    </xf>
    <xf numFmtId="9" fontId="1" fillId="0" borderId="40" xfId="0" applyNumberFormat="1" applyFont="1" applyBorder="1" applyAlignment="1">
      <alignment horizontal="right" vertical="center"/>
    </xf>
    <xf numFmtId="9" fontId="1" fillId="0" borderId="129" xfId="0" applyNumberFormat="1" applyFont="1" applyBorder="1" applyAlignment="1">
      <alignment horizontal="right" vertical="center"/>
    </xf>
    <xf numFmtId="9" fontId="1" fillId="0" borderId="130" xfId="0" applyNumberFormat="1" applyFont="1" applyBorder="1" applyAlignment="1">
      <alignment horizontal="right" vertical="center" wrapText="1"/>
    </xf>
    <xf numFmtId="3" fontId="6" fillId="33" borderId="131" xfId="0" applyNumberFormat="1" applyFont="1" applyFill="1" applyBorder="1" applyAlignment="1">
      <alignment horizontal="right" vertical="center"/>
    </xf>
    <xf numFmtId="0" fontId="1" fillId="0" borderId="132" xfId="0" applyFont="1" applyBorder="1" applyAlignment="1">
      <alignment horizontal="center" vertical="center" wrapText="1"/>
    </xf>
    <xf numFmtId="0" fontId="1" fillId="0" borderId="133" xfId="0" applyFont="1" applyBorder="1" applyAlignment="1">
      <alignment horizontal="center" vertical="center" wrapText="1"/>
    </xf>
    <xf numFmtId="0" fontId="1" fillId="0" borderId="134" xfId="0" applyFont="1" applyBorder="1" applyAlignment="1">
      <alignment horizontal="center" vertical="center" wrapText="1"/>
    </xf>
    <xf numFmtId="3" fontId="1" fillId="0" borderId="133" xfId="0" applyNumberFormat="1" applyFont="1" applyBorder="1" applyAlignment="1">
      <alignment horizontal="right" vertical="center"/>
    </xf>
    <xf numFmtId="3" fontId="1" fillId="0" borderId="134" xfId="0" applyNumberFormat="1" applyFont="1" applyBorder="1" applyAlignment="1">
      <alignment horizontal="right" vertical="center"/>
    </xf>
    <xf numFmtId="3" fontId="6" fillId="33" borderId="135" xfId="0" applyNumberFormat="1" applyFont="1" applyFill="1" applyBorder="1" applyAlignment="1">
      <alignment horizontal="right" vertical="center"/>
    </xf>
    <xf numFmtId="3" fontId="6" fillId="33" borderId="136" xfId="0" applyNumberFormat="1" applyFont="1" applyFill="1" applyBorder="1" applyAlignment="1">
      <alignment vertical="center"/>
    </xf>
    <xf numFmtId="9" fontId="6" fillId="33" borderId="137" xfId="0" applyNumberFormat="1" applyFont="1" applyFill="1" applyBorder="1" applyAlignment="1">
      <alignment horizontal="right" vertical="center"/>
    </xf>
    <xf numFmtId="0" fontId="1" fillId="0" borderId="49" xfId="0" applyFont="1" applyBorder="1" applyAlignment="1">
      <alignment vertical="center"/>
    </xf>
    <xf numFmtId="3" fontId="1" fillId="0" borderId="49" xfId="0" applyNumberFormat="1" applyFont="1" applyBorder="1" applyAlignment="1">
      <alignment horizontal="right" vertical="center"/>
    </xf>
    <xf numFmtId="0" fontId="1" fillId="0" borderId="138" xfId="0" applyFont="1" applyBorder="1" applyAlignment="1">
      <alignment horizontal="center" vertical="center"/>
    </xf>
    <xf numFmtId="0" fontId="6" fillId="33" borderId="139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6" fillId="33" borderId="39" xfId="0" applyFont="1" applyFill="1" applyBorder="1" applyAlignment="1">
      <alignment horizontal="center" vertical="center"/>
    </xf>
    <xf numFmtId="14" fontId="5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14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3" fontId="6" fillId="0" borderId="31" xfId="0" applyNumberFormat="1" applyFont="1" applyBorder="1" applyAlignment="1">
      <alignment horizontal="right" vertical="center"/>
    </xf>
    <xf numFmtId="49" fontId="1" fillId="0" borderId="140" xfId="0" applyNumberFormat="1" applyFont="1" applyBorder="1" applyAlignment="1">
      <alignment horizontal="center" vertical="center"/>
    </xf>
    <xf numFmtId="49" fontId="6" fillId="0" borderId="14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6" fillId="33" borderId="51" xfId="0" applyFont="1" applyFill="1" applyBorder="1" applyAlignment="1">
      <alignment horizontal="center" vertical="center"/>
    </xf>
    <xf numFmtId="0" fontId="6" fillId="0" borderId="135" xfId="0" applyFont="1" applyBorder="1" applyAlignment="1">
      <alignment vertical="center"/>
    </xf>
    <xf numFmtId="0" fontId="4" fillId="0" borderId="138" xfId="0" applyFont="1" applyBorder="1" applyAlignment="1">
      <alignment horizontal="center" vertical="center" wrapText="1"/>
    </xf>
    <xf numFmtId="0" fontId="4" fillId="0" borderId="141" xfId="0" applyFont="1" applyBorder="1" applyAlignment="1">
      <alignment vertical="center"/>
    </xf>
    <xf numFmtId="3" fontId="4" fillId="0" borderId="141" xfId="0" applyNumberFormat="1" applyFont="1" applyBorder="1" applyAlignment="1">
      <alignment horizontal="right" vertical="center"/>
    </xf>
    <xf numFmtId="9" fontId="5" fillId="0" borderId="36" xfId="0" applyNumberFormat="1" applyFont="1" applyBorder="1" applyAlignment="1">
      <alignment horizontal="right" vertical="center"/>
    </xf>
    <xf numFmtId="9" fontId="4" fillId="0" borderId="36" xfId="0" applyNumberFormat="1" applyFont="1" applyBorder="1" applyAlignment="1">
      <alignment horizontal="right" vertical="center"/>
    </xf>
    <xf numFmtId="3" fontId="5" fillId="0" borderId="4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142" xfId="0" applyFont="1" applyBorder="1" applyAlignment="1">
      <alignment/>
    </xf>
    <xf numFmtId="3" fontId="5" fillId="0" borderId="142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vertical="center" wrapText="1"/>
    </xf>
    <xf numFmtId="164" fontId="5" fillId="0" borderId="44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9" fontId="5" fillId="0" borderId="128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4" fillId="0" borderId="143" xfId="0" applyFont="1" applyBorder="1" applyAlignment="1">
      <alignment horizontal="center" vertical="center"/>
    </xf>
    <xf numFmtId="0" fontId="4" fillId="0" borderId="144" xfId="0" applyFont="1" applyBorder="1" applyAlignment="1">
      <alignment vertical="center"/>
    </xf>
    <xf numFmtId="3" fontId="4" fillId="0" borderId="144" xfId="0" applyNumberFormat="1" applyFont="1" applyBorder="1" applyAlignment="1">
      <alignment horizontal="right" vertical="center"/>
    </xf>
    <xf numFmtId="9" fontId="4" fillId="0" borderId="145" xfId="0" applyNumberFormat="1" applyFont="1" applyBorder="1" applyAlignment="1">
      <alignment horizontal="right" vertical="center"/>
    </xf>
    <xf numFmtId="0" fontId="1" fillId="0" borderId="146" xfId="0" applyFont="1" applyBorder="1" applyAlignment="1">
      <alignment horizontal="center" vertical="center"/>
    </xf>
    <xf numFmtId="0" fontId="5" fillId="0" borderId="136" xfId="0" applyFont="1" applyBorder="1" applyAlignment="1">
      <alignment vertical="center"/>
    </xf>
    <xf numFmtId="3" fontId="5" fillId="0" borderId="136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47" xfId="0" applyFont="1" applyBorder="1" applyAlignment="1">
      <alignment vertical="center"/>
    </xf>
    <xf numFmtId="3" fontId="1" fillId="0" borderId="148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3" fontId="1" fillId="0" borderId="149" xfId="0" applyNumberFormat="1" applyFont="1" applyBorder="1" applyAlignment="1">
      <alignment horizontal="right" vertical="center"/>
    </xf>
    <xf numFmtId="0" fontId="6" fillId="0" borderId="64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3" fontId="6" fillId="33" borderId="150" xfId="0" applyNumberFormat="1" applyFont="1" applyFill="1" applyBorder="1" applyAlignment="1">
      <alignment horizontal="right" vertical="center"/>
    </xf>
    <xf numFmtId="9" fontId="6" fillId="33" borderId="151" xfId="0" applyNumberFormat="1" applyFont="1" applyFill="1" applyBorder="1" applyAlignment="1">
      <alignment horizontal="right" vertical="center"/>
    </xf>
    <xf numFmtId="3" fontId="1" fillId="0" borderId="54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1" fillId="0" borderId="141" xfId="0" applyFont="1" applyBorder="1" applyAlignment="1">
      <alignment vertical="center"/>
    </xf>
    <xf numFmtId="3" fontId="1" fillId="0" borderId="141" xfId="0" applyNumberFormat="1" applyFont="1" applyBorder="1" applyAlignment="1">
      <alignment horizontal="right" vertical="center"/>
    </xf>
    <xf numFmtId="0" fontId="1" fillId="0" borderId="144" xfId="0" applyFont="1" applyBorder="1" applyAlignment="1">
      <alignment vertical="center"/>
    </xf>
    <xf numFmtId="3" fontId="1" fillId="0" borderId="144" xfId="0" applyNumberFormat="1" applyFont="1" applyBorder="1" applyAlignment="1">
      <alignment vertical="center"/>
    </xf>
    <xf numFmtId="0" fontId="1" fillId="0" borderId="145" xfId="0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49" xfId="0" applyNumberFormat="1" applyFont="1" applyBorder="1" applyAlignment="1">
      <alignment vertical="center"/>
    </xf>
    <xf numFmtId="3" fontId="1" fillId="0" borderId="152" xfId="0" applyNumberFormat="1" applyFont="1" applyBorder="1" applyAlignment="1">
      <alignment vertical="center"/>
    </xf>
    <xf numFmtId="0" fontId="4" fillId="0" borderId="153" xfId="0" applyFont="1" applyBorder="1" applyAlignment="1">
      <alignment horizontal="center" vertical="center"/>
    </xf>
    <xf numFmtId="3" fontId="4" fillId="0" borderId="141" xfId="0" applyNumberFormat="1" applyFont="1" applyBorder="1" applyAlignment="1">
      <alignment vertical="center"/>
    </xf>
    <xf numFmtId="3" fontId="4" fillId="0" borderId="154" xfId="0" applyNumberFormat="1" applyFont="1" applyBorder="1" applyAlignment="1">
      <alignment vertical="center"/>
    </xf>
    <xf numFmtId="3" fontId="4" fillId="0" borderId="155" xfId="0" applyNumberFormat="1" applyFont="1" applyBorder="1" applyAlignment="1">
      <alignment vertical="center"/>
    </xf>
    <xf numFmtId="3" fontId="6" fillId="0" borderId="156" xfId="0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3" fontId="1" fillId="0" borderId="141" xfId="0" applyNumberFormat="1" applyFont="1" applyBorder="1" applyAlignment="1">
      <alignment horizontal="right" vertical="center" wrapText="1"/>
    </xf>
    <xf numFmtId="3" fontId="1" fillId="0" borderId="157" xfId="0" applyNumberFormat="1" applyFont="1" applyBorder="1" applyAlignment="1">
      <alignment horizontal="right" vertical="center" wrapText="1"/>
    </xf>
    <xf numFmtId="0" fontId="1" fillId="0" borderId="61" xfId="0" applyFont="1" applyBorder="1" applyAlignment="1">
      <alignment vertical="center"/>
    </xf>
    <xf numFmtId="0" fontId="1" fillId="0" borderId="158" xfId="0" applyFont="1" applyBorder="1" applyAlignment="1">
      <alignment horizontal="left" vertical="center" wrapText="1"/>
    </xf>
    <xf numFmtId="0" fontId="1" fillId="0" borderId="159" xfId="54" applyFont="1" applyBorder="1" applyAlignment="1">
      <alignment horizontal="center" vertical="center" wrapText="1"/>
      <protection/>
    </xf>
    <xf numFmtId="0" fontId="1" fillId="0" borderId="159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/>
      <protection/>
    </xf>
    <xf numFmtId="49" fontId="1" fillId="0" borderId="153" xfId="0" applyNumberFormat="1" applyFont="1" applyBorder="1" applyAlignment="1">
      <alignment horizontal="center" vertical="center"/>
    </xf>
    <xf numFmtId="49" fontId="6" fillId="0" borderId="117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0" fontId="12" fillId="33" borderId="160" xfId="0" applyFont="1" applyFill="1" applyBorder="1" applyAlignment="1">
      <alignment horizontal="center" vertical="center"/>
    </xf>
    <xf numFmtId="3" fontId="12" fillId="33" borderId="137" xfId="0" applyNumberFormat="1" applyFont="1" applyFill="1" applyBorder="1" applyAlignment="1">
      <alignment horizontal="right" vertical="center"/>
    </xf>
    <xf numFmtId="49" fontId="1" fillId="0" borderId="161" xfId="0" applyNumberFormat="1" applyFont="1" applyBorder="1" applyAlignment="1">
      <alignment horizontal="center"/>
    </xf>
    <xf numFmtId="0" fontId="1" fillId="0" borderId="123" xfId="0" applyFont="1" applyBorder="1" applyAlignment="1">
      <alignment/>
    </xf>
    <xf numFmtId="0" fontId="1" fillId="0" borderId="162" xfId="0" applyFont="1" applyBorder="1" applyAlignment="1">
      <alignment/>
    </xf>
    <xf numFmtId="3" fontId="1" fillId="0" borderId="163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16" fillId="0" borderId="164" xfId="0" applyNumberFormat="1" applyFont="1" applyBorder="1" applyAlignment="1">
      <alignment horizontal="right"/>
    </xf>
    <xf numFmtId="0" fontId="1" fillId="0" borderId="165" xfId="0" applyFont="1" applyBorder="1" applyAlignment="1">
      <alignment horizontal="center" vertical="center" wrapText="1"/>
    </xf>
    <xf numFmtId="0" fontId="1" fillId="0" borderId="141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vertical="center" wrapText="1"/>
    </xf>
    <xf numFmtId="0" fontId="1" fillId="0" borderId="142" xfId="0" applyFont="1" applyBorder="1" applyAlignment="1">
      <alignment vertical="center"/>
    </xf>
    <xf numFmtId="3" fontId="1" fillId="0" borderId="166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67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30" xfId="0" applyNumberFormat="1" applyFont="1" applyBorder="1" applyAlignment="1">
      <alignment vertical="center"/>
    </xf>
    <xf numFmtId="3" fontId="1" fillId="0" borderId="168" xfId="0" applyNumberFormat="1" applyFont="1" applyBorder="1" applyAlignment="1">
      <alignment horizontal="right" vertical="center"/>
    </xf>
    <xf numFmtId="0" fontId="1" fillId="0" borderId="169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1" fillId="0" borderId="170" xfId="0" applyNumberFormat="1" applyFont="1" applyBorder="1" applyAlignment="1">
      <alignment horizontal="right" vertical="center"/>
    </xf>
    <xf numFmtId="0" fontId="1" fillId="0" borderId="171" xfId="0" applyFont="1" applyBorder="1" applyAlignment="1">
      <alignment horizontal="center" vertical="center"/>
    </xf>
    <xf numFmtId="0" fontId="1" fillId="0" borderId="172" xfId="0" applyFont="1" applyBorder="1" applyAlignment="1">
      <alignment vertical="center"/>
    </xf>
    <xf numFmtId="3" fontId="1" fillId="0" borderId="156" xfId="0" applyNumberFormat="1" applyFont="1" applyBorder="1" applyAlignment="1">
      <alignment horizontal="right" vertical="center"/>
    </xf>
    <xf numFmtId="0" fontId="1" fillId="0" borderId="173" xfId="0" applyFont="1" applyBorder="1" applyAlignment="1">
      <alignment horizontal="center" vertical="center"/>
    </xf>
    <xf numFmtId="3" fontId="1" fillId="0" borderId="174" xfId="0" applyNumberFormat="1" applyFont="1" applyBorder="1" applyAlignment="1">
      <alignment horizontal="right" vertical="center"/>
    </xf>
    <xf numFmtId="3" fontId="1" fillId="0" borderId="132" xfId="0" applyNumberFormat="1" applyFont="1" applyBorder="1" applyAlignment="1">
      <alignment horizontal="right" vertical="center"/>
    </xf>
    <xf numFmtId="3" fontId="1" fillId="0" borderId="73" xfId="0" applyNumberFormat="1" applyFont="1" applyBorder="1" applyAlignment="1">
      <alignment horizontal="right" vertical="center"/>
    </xf>
    <xf numFmtId="3" fontId="1" fillId="0" borderId="175" xfId="0" applyNumberFormat="1" applyFont="1" applyBorder="1" applyAlignment="1">
      <alignment horizontal="right" vertical="center"/>
    </xf>
    <xf numFmtId="0" fontId="5" fillId="0" borderId="142" xfId="0" applyFont="1" applyBorder="1" applyAlignment="1">
      <alignment vertical="center"/>
    </xf>
    <xf numFmtId="3" fontId="5" fillId="0" borderId="142" xfId="0" applyNumberFormat="1" applyFont="1" applyBorder="1" applyAlignment="1">
      <alignment vertical="center"/>
    </xf>
    <xf numFmtId="9" fontId="1" fillId="0" borderId="15" xfId="0" applyNumberFormat="1" applyFont="1" applyBorder="1" applyAlignment="1">
      <alignment horizontal="right" vertical="center"/>
    </xf>
    <xf numFmtId="3" fontId="1" fillId="0" borderId="176" xfId="0" applyNumberFormat="1" applyFont="1" applyBorder="1" applyAlignment="1">
      <alignment horizontal="right" vertical="center"/>
    </xf>
    <xf numFmtId="0" fontId="1" fillId="0" borderId="177" xfId="0" applyFont="1" applyBorder="1" applyAlignment="1">
      <alignment horizontal="right" vertical="center"/>
    </xf>
    <xf numFmtId="0" fontId="1" fillId="0" borderId="117" xfId="0" applyFont="1" applyBorder="1" applyAlignment="1">
      <alignment horizontal="center" vertical="center"/>
    </xf>
    <xf numFmtId="0" fontId="1" fillId="0" borderId="178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3" fontId="1" fillId="0" borderId="135" xfId="0" applyNumberFormat="1" applyFont="1" applyBorder="1" applyAlignment="1">
      <alignment horizontal="right" vertical="center"/>
    </xf>
    <xf numFmtId="3" fontId="1" fillId="0" borderId="179" xfId="0" applyNumberFormat="1" applyFont="1" applyBorder="1" applyAlignment="1">
      <alignment horizontal="right" vertical="center"/>
    </xf>
    <xf numFmtId="9" fontId="1" fillId="0" borderId="180" xfId="0" applyNumberFormat="1" applyFont="1" applyBorder="1" applyAlignment="1">
      <alignment horizontal="right" vertical="center"/>
    </xf>
    <xf numFmtId="3" fontId="1" fillId="0" borderId="61" xfId="0" applyNumberFormat="1" applyFont="1" applyBorder="1" applyAlignment="1">
      <alignment horizontal="right" vertical="center"/>
    </xf>
    <xf numFmtId="3" fontId="1" fillId="0" borderId="165" xfId="0" applyNumberFormat="1" applyFont="1" applyBorder="1" applyAlignment="1">
      <alignment horizontal="right" vertical="center"/>
    </xf>
    <xf numFmtId="3" fontId="1" fillId="0" borderId="181" xfId="0" applyNumberFormat="1" applyFont="1" applyBorder="1" applyAlignment="1">
      <alignment horizontal="right" vertical="center"/>
    </xf>
    <xf numFmtId="9" fontId="1" fillId="0" borderId="15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1" fillId="0" borderId="182" xfId="0" applyNumberFormat="1" applyFont="1" applyBorder="1" applyAlignment="1">
      <alignment horizontal="right" vertical="center"/>
    </xf>
    <xf numFmtId="3" fontId="1" fillId="0" borderId="150" xfId="0" applyNumberFormat="1" applyFont="1" applyBorder="1" applyAlignment="1">
      <alignment horizontal="right" vertical="center"/>
    </xf>
    <xf numFmtId="3" fontId="1" fillId="33" borderId="72" xfId="0" applyNumberFormat="1" applyFont="1" applyFill="1" applyBorder="1" applyAlignment="1">
      <alignment horizontal="right" vertical="center"/>
    </xf>
    <xf numFmtId="0" fontId="6" fillId="0" borderId="153" xfId="0" applyFont="1" applyBorder="1" applyAlignment="1">
      <alignment horizontal="center" vertical="center"/>
    </xf>
    <xf numFmtId="0" fontId="6" fillId="0" borderId="141" xfId="0" applyFont="1" applyBorder="1" applyAlignment="1">
      <alignment vertical="center" wrapText="1"/>
    </xf>
    <xf numFmtId="0" fontId="6" fillId="0" borderId="166" xfId="0" applyFont="1" applyBorder="1" applyAlignment="1">
      <alignment vertical="center" wrapText="1"/>
    </xf>
    <xf numFmtId="3" fontId="6" fillId="0" borderId="141" xfId="0" applyNumberFormat="1" applyFont="1" applyBorder="1" applyAlignment="1">
      <alignment horizontal="right" vertical="center"/>
    </xf>
    <xf numFmtId="9" fontId="6" fillId="0" borderId="130" xfId="0" applyNumberFormat="1" applyFont="1" applyBorder="1" applyAlignment="1">
      <alignment horizontal="right" vertical="center"/>
    </xf>
    <xf numFmtId="9" fontId="1" fillId="0" borderId="183" xfId="0" applyNumberFormat="1" applyFont="1" applyBorder="1" applyAlignment="1">
      <alignment horizontal="right" vertical="center"/>
    </xf>
    <xf numFmtId="0" fontId="1" fillId="0" borderId="51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172" xfId="0" applyFont="1" applyBorder="1" applyAlignment="1">
      <alignment vertical="center" wrapText="1"/>
    </xf>
    <xf numFmtId="0" fontId="1" fillId="0" borderId="107" xfId="0" applyFont="1" applyBorder="1" applyAlignment="1">
      <alignment vertical="center" wrapText="1"/>
    </xf>
    <xf numFmtId="3" fontId="1" fillId="0" borderId="184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vertical="center"/>
    </xf>
    <xf numFmtId="3" fontId="1" fillId="0" borderId="59" xfId="0" applyNumberFormat="1" applyFont="1" applyBorder="1" applyAlignment="1">
      <alignment horizontal="right" vertical="center"/>
    </xf>
    <xf numFmtId="3" fontId="4" fillId="0" borderId="81" xfId="0" applyNumberFormat="1" applyFont="1" applyBorder="1" applyAlignment="1">
      <alignment horizontal="right" vertical="center"/>
    </xf>
    <xf numFmtId="0" fontId="4" fillId="0" borderId="140" xfId="0" applyFont="1" applyBorder="1" applyAlignment="1">
      <alignment horizontal="center" vertical="center"/>
    </xf>
    <xf numFmtId="3" fontId="4" fillId="0" borderId="147" xfId="0" applyNumberFormat="1" applyFont="1" applyBorder="1" applyAlignment="1">
      <alignment horizontal="right" vertical="center"/>
    </xf>
    <xf numFmtId="9" fontId="4" fillId="0" borderId="46" xfId="0" applyNumberFormat="1" applyFont="1" applyBorder="1" applyAlignment="1">
      <alignment horizontal="right" vertical="center"/>
    </xf>
    <xf numFmtId="9" fontId="1" fillId="0" borderId="130" xfId="0" applyNumberFormat="1" applyFont="1" applyBorder="1" applyAlignment="1">
      <alignment horizontal="right" vertical="center"/>
    </xf>
    <xf numFmtId="3" fontId="1" fillId="0" borderId="81" xfId="0" applyNumberFormat="1" applyFont="1" applyBorder="1" applyAlignment="1">
      <alignment horizontal="right" vertical="center"/>
    </xf>
    <xf numFmtId="3" fontId="1" fillId="0" borderId="75" xfId="0" applyNumberFormat="1" applyFont="1" applyBorder="1" applyAlignment="1">
      <alignment horizontal="right" vertical="center"/>
    </xf>
    <xf numFmtId="0" fontId="1" fillId="0" borderId="185" xfId="0" applyFont="1" applyBorder="1" applyAlignment="1">
      <alignment horizontal="center" vertical="center"/>
    </xf>
    <xf numFmtId="0" fontId="1" fillId="0" borderId="186" xfId="0" applyFont="1" applyBorder="1" applyAlignment="1">
      <alignment horizontal="center" vertical="center" wrapText="1"/>
    </xf>
    <xf numFmtId="0" fontId="1" fillId="0" borderId="187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" fillId="0" borderId="188" xfId="0" applyFont="1" applyBorder="1" applyAlignment="1">
      <alignment horizontal="center" vertical="center"/>
    </xf>
    <xf numFmtId="0" fontId="1" fillId="0" borderId="189" xfId="0" applyFont="1" applyBorder="1" applyAlignment="1">
      <alignment horizontal="center" vertical="center" wrapText="1"/>
    </xf>
    <xf numFmtId="0" fontId="1" fillId="0" borderId="100" xfId="0" applyFont="1" applyBorder="1" applyAlignment="1">
      <alignment vertical="center"/>
    </xf>
    <xf numFmtId="3" fontId="1" fillId="0" borderId="101" xfId="0" applyNumberFormat="1" applyFont="1" applyBorder="1" applyAlignment="1">
      <alignment horizontal="right" vertical="center"/>
    </xf>
    <xf numFmtId="0" fontId="1" fillId="0" borderId="103" xfId="0" applyFont="1" applyBorder="1" applyAlignment="1">
      <alignment vertical="center"/>
    </xf>
    <xf numFmtId="3" fontId="1" fillId="0" borderId="104" xfId="0" applyNumberFormat="1" applyFont="1" applyBorder="1" applyAlignment="1">
      <alignment horizontal="right" vertical="center"/>
    </xf>
    <xf numFmtId="3" fontId="1" fillId="0" borderId="10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103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76" xfId="0" applyNumberFormat="1" applyFont="1" applyBorder="1" applyAlignment="1">
      <alignment horizontal="right" vertical="center"/>
    </xf>
    <xf numFmtId="0" fontId="1" fillId="0" borderId="190" xfId="0" applyFont="1" applyBorder="1" applyAlignment="1">
      <alignment vertical="center"/>
    </xf>
    <xf numFmtId="3" fontId="1" fillId="0" borderId="191" xfId="0" applyNumberFormat="1" applyFont="1" applyBorder="1" applyAlignment="1">
      <alignment horizontal="right" vertical="center"/>
    </xf>
    <xf numFmtId="0" fontId="1" fillId="0" borderId="192" xfId="0" applyFont="1" applyBorder="1" applyAlignment="1">
      <alignment vertical="center"/>
    </xf>
    <xf numFmtId="0" fontId="1" fillId="0" borderId="193" xfId="0" applyFont="1" applyBorder="1" applyAlignment="1">
      <alignment vertical="center"/>
    </xf>
    <xf numFmtId="3" fontId="1" fillId="0" borderId="1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58" xfId="0" applyFont="1" applyBorder="1" applyAlignment="1">
      <alignment vertical="center"/>
    </xf>
    <xf numFmtId="3" fontId="1" fillId="0" borderId="158" xfId="0" applyNumberFormat="1" applyFont="1" applyBorder="1" applyAlignment="1">
      <alignment horizontal="right" vertical="center"/>
    </xf>
    <xf numFmtId="3" fontId="1" fillId="0" borderId="90" xfId="0" applyNumberFormat="1" applyFont="1" applyBorder="1" applyAlignment="1">
      <alignment horizontal="right" vertical="center"/>
    </xf>
    <xf numFmtId="0" fontId="1" fillId="0" borderId="74" xfId="0" applyFont="1" applyBorder="1" applyAlignment="1">
      <alignment horizontal="center" vertical="center"/>
    </xf>
    <xf numFmtId="3" fontId="1" fillId="0" borderId="145" xfId="0" applyNumberFormat="1" applyFont="1" applyBorder="1" applyAlignment="1">
      <alignment horizontal="right" vertical="center"/>
    </xf>
    <xf numFmtId="3" fontId="1" fillId="0" borderId="142" xfId="0" applyNumberFormat="1" applyFont="1" applyBorder="1" applyAlignment="1">
      <alignment horizontal="right" vertical="center"/>
    </xf>
    <xf numFmtId="3" fontId="1" fillId="0" borderId="194" xfId="0" applyNumberFormat="1" applyFont="1" applyBorder="1" applyAlignment="1">
      <alignment horizontal="right" vertical="center"/>
    </xf>
    <xf numFmtId="3" fontId="1" fillId="0" borderId="195" xfId="0" applyNumberFormat="1" applyFont="1" applyBorder="1" applyAlignment="1">
      <alignment horizontal="right" vertical="center"/>
    </xf>
    <xf numFmtId="0" fontId="1" fillId="0" borderId="158" xfId="0" applyFont="1" applyBorder="1" applyAlignment="1">
      <alignment horizontal="center" vertical="center"/>
    </xf>
    <xf numFmtId="0" fontId="1" fillId="0" borderId="196" xfId="0" applyFont="1" applyBorder="1" applyAlignment="1">
      <alignment vertical="center"/>
    </xf>
    <xf numFmtId="3" fontId="1" fillId="0" borderId="159" xfId="0" applyNumberFormat="1" applyFont="1" applyBorder="1" applyAlignment="1">
      <alignment horizontal="right" vertical="center"/>
    </xf>
    <xf numFmtId="3" fontId="1" fillId="0" borderId="197" xfId="0" applyNumberFormat="1" applyFont="1" applyBorder="1" applyAlignment="1">
      <alignment horizontal="right" vertical="center"/>
    </xf>
    <xf numFmtId="0" fontId="1" fillId="0" borderId="198" xfId="0" applyFont="1" applyBorder="1" applyAlignment="1">
      <alignment vertical="center"/>
    </xf>
    <xf numFmtId="3" fontId="1" fillId="0" borderId="199" xfId="0" applyNumberFormat="1" applyFont="1" applyBorder="1" applyAlignment="1">
      <alignment horizontal="right" vertical="center"/>
    </xf>
    <xf numFmtId="0" fontId="1" fillId="0" borderId="75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200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12" fillId="33" borderId="135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0" xfId="0" applyFont="1" applyBorder="1" applyAlignment="1">
      <alignment horizontal="center" vertical="center" wrapText="1"/>
    </xf>
    <xf numFmtId="0" fontId="2" fillId="0" borderId="20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9" fontId="1" fillId="0" borderId="183" xfId="0" applyNumberFormat="1" applyFont="1" applyBorder="1" applyAlignment="1">
      <alignment horizontal="right" vertical="center" wrapText="1"/>
    </xf>
    <xf numFmtId="3" fontId="1" fillId="0" borderId="61" xfId="0" applyNumberFormat="1" applyFont="1" applyBorder="1" applyAlignment="1">
      <alignment horizontal="right" vertical="center" wrapText="1"/>
    </xf>
    <xf numFmtId="9" fontId="1" fillId="0" borderId="202" xfId="0" applyNumberFormat="1" applyFont="1" applyBorder="1" applyAlignment="1">
      <alignment horizontal="center" vertical="center" wrapText="1"/>
    </xf>
    <xf numFmtId="9" fontId="1" fillId="0" borderId="20" xfId="0" applyNumberFormat="1" applyFont="1" applyBorder="1" applyAlignment="1">
      <alignment horizontal="right" vertical="center" wrapText="1"/>
    </xf>
    <xf numFmtId="9" fontId="1" fillId="0" borderId="203" xfId="0" applyNumberFormat="1" applyFont="1" applyBorder="1" applyAlignment="1">
      <alignment horizontal="center" vertical="center" wrapText="1"/>
    </xf>
    <xf numFmtId="3" fontId="1" fillId="0" borderId="130" xfId="0" applyNumberFormat="1" applyFont="1" applyBorder="1" applyAlignment="1">
      <alignment horizontal="right" vertical="center" wrapText="1"/>
    </xf>
    <xf numFmtId="3" fontId="1" fillId="0" borderId="183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147" xfId="0" applyFont="1" applyBorder="1" applyAlignment="1">
      <alignment horizontal="justify" vertical="center" wrapText="1"/>
    </xf>
    <xf numFmtId="9" fontId="1" fillId="0" borderId="204" xfId="0" applyNumberFormat="1" applyFont="1" applyBorder="1" applyAlignment="1">
      <alignment horizontal="right" vertical="center" wrapText="1"/>
    </xf>
    <xf numFmtId="9" fontId="1" fillId="0" borderId="205" xfId="0" applyNumberFormat="1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/>
    </xf>
    <xf numFmtId="0" fontId="2" fillId="0" borderId="49" xfId="0" applyFont="1" applyBorder="1" applyAlignment="1">
      <alignment horizontal="justify" vertical="center" wrapText="1"/>
    </xf>
    <xf numFmtId="3" fontId="1" fillId="0" borderId="49" xfId="0" applyNumberFormat="1" applyFont="1" applyBorder="1" applyAlignment="1">
      <alignment horizontal="right" vertical="center" wrapText="1"/>
    </xf>
    <xf numFmtId="9" fontId="1" fillId="0" borderId="49" xfId="0" applyNumberFormat="1" applyFont="1" applyBorder="1" applyAlignment="1">
      <alignment horizontal="right" vertical="center" wrapText="1"/>
    </xf>
    <xf numFmtId="9" fontId="1" fillId="0" borderId="49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2" fillId="0" borderId="39" xfId="0" applyFont="1" applyBorder="1" applyAlignment="1">
      <alignment horizontal="justify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9" fontId="1" fillId="0" borderId="39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9" fontId="1" fillId="0" borderId="206" xfId="0" applyNumberFormat="1" applyFont="1" applyBorder="1" applyAlignment="1">
      <alignment horizontal="right" vertical="center" wrapText="1"/>
    </xf>
    <xf numFmtId="9" fontId="1" fillId="0" borderId="207" xfId="0" applyNumberFormat="1" applyFont="1" applyBorder="1" applyAlignment="1">
      <alignment horizontal="center" vertical="center" wrapText="1"/>
    </xf>
    <xf numFmtId="0" fontId="1" fillId="0" borderId="138" xfId="0" applyFont="1" applyBorder="1" applyAlignment="1">
      <alignment horizontal="center" vertical="center" wrapText="1"/>
    </xf>
    <xf numFmtId="0" fontId="2" fillId="0" borderId="166" xfId="0" applyFont="1" applyBorder="1" applyAlignment="1">
      <alignment vertical="center" wrapText="1"/>
    </xf>
    <xf numFmtId="9" fontId="1" fillId="0" borderId="19" xfId="0" applyNumberFormat="1" applyFont="1" applyBorder="1" applyAlignment="1">
      <alignment horizontal="right" vertical="center" wrapText="1"/>
    </xf>
    <xf numFmtId="0" fontId="2" fillId="0" borderId="208" xfId="0" applyFont="1" applyBorder="1" applyAlignment="1">
      <alignment horizontal="lef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9" fontId="4" fillId="0" borderId="54" xfId="0" applyNumberFormat="1" applyFont="1" applyBorder="1" applyAlignment="1">
      <alignment horizontal="right" vertical="center" wrapText="1"/>
    </xf>
    <xf numFmtId="3" fontId="4" fillId="0" borderId="62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3" fontId="1" fillId="0" borderId="51" xfId="0" applyNumberFormat="1" applyFont="1" applyBorder="1" applyAlignment="1">
      <alignment horizontal="right" vertical="center" wrapText="1"/>
    </xf>
    <xf numFmtId="9" fontId="6" fillId="35" borderId="15" xfId="0" applyNumberFormat="1" applyFont="1" applyFill="1" applyBorder="1" applyAlignment="1">
      <alignment horizontal="right" vertical="center" wrapText="1"/>
    </xf>
    <xf numFmtId="3" fontId="6" fillId="33" borderId="51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Border="1" applyAlignment="1">
      <alignment vertical="center"/>
    </xf>
    <xf numFmtId="0" fontId="1" fillId="0" borderId="26" xfId="0" applyFont="1" applyBorder="1" applyAlignment="1">
      <alignment horizontal="justify" vertical="center" wrapText="1"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 horizontal="center" vertical="center"/>
      <protection/>
    </xf>
    <xf numFmtId="0" fontId="1" fillId="0" borderId="87" xfId="54" applyFont="1" applyBorder="1" applyAlignment="1">
      <alignment horizontal="center" vertical="center" wrapText="1"/>
      <protection/>
    </xf>
    <xf numFmtId="0" fontId="1" fillId="0" borderId="83" xfId="54" applyFont="1" applyBorder="1" applyAlignment="1">
      <alignment horizontal="center" vertical="center" wrapText="1"/>
      <protection/>
    </xf>
    <xf numFmtId="0" fontId="1" fillId="0" borderId="209" xfId="54" applyFont="1" applyBorder="1" applyAlignment="1">
      <alignment horizontal="center" vertical="center" wrapText="1"/>
      <protection/>
    </xf>
    <xf numFmtId="0" fontId="1" fillId="0" borderId="88" xfId="54" applyFont="1" applyBorder="1" applyAlignment="1">
      <alignment horizontal="center" vertical="center" wrapText="1"/>
      <protection/>
    </xf>
    <xf numFmtId="0" fontId="1" fillId="0" borderId="64" xfId="54" applyFont="1" applyBorder="1" applyAlignment="1">
      <alignment horizontal="center" vertical="center" wrapText="1"/>
      <protection/>
    </xf>
    <xf numFmtId="0" fontId="1" fillId="0" borderId="73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wrapText="1"/>
    </xf>
    <xf numFmtId="3" fontId="5" fillId="0" borderId="64" xfId="0" applyNumberFormat="1" applyFont="1" applyFill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4" fillId="0" borderId="64" xfId="0" applyNumberFormat="1" applyFont="1" applyBorder="1" applyAlignment="1">
      <alignment horizontal="right" vertical="center"/>
    </xf>
    <xf numFmtId="9" fontId="4" fillId="0" borderId="2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210" xfId="0" applyNumberFormat="1" applyFont="1" applyBorder="1" applyAlignment="1">
      <alignment horizontal="right" vertical="center"/>
    </xf>
    <xf numFmtId="3" fontId="4" fillId="0" borderId="81" xfId="0" applyNumberFormat="1" applyFont="1" applyBorder="1" applyAlignment="1">
      <alignment horizontal="right" vertical="center"/>
    </xf>
    <xf numFmtId="0" fontId="1" fillId="0" borderId="211" xfId="0" applyFont="1" applyBorder="1" applyAlignment="1">
      <alignment horizontal="center" vertical="center"/>
    </xf>
    <xf numFmtId="0" fontId="1" fillId="0" borderId="212" xfId="0" applyFont="1" applyBorder="1" applyAlignment="1">
      <alignment horizontal="center" vertical="center"/>
    </xf>
    <xf numFmtId="0" fontId="1" fillId="0" borderId="213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right" vertical="center"/>
    </xf>
    <xf numFmtId="0" fontId="1" fillId="0" borderId="138" xfId="0" applyFont="1" applyBorder="1" applyAlignment="1">
      <alignment horizontal="center" vertical="center"/>
    </xf>
    <xf numFmtId="0" fontId="1" fillId="0" borderId="214" xfId="0" applyFont="1" applyBorder="1" applyAlignment="1">
      <alignment horizontal="center" vertical="center"/>
    </xf>
    <xf numFmtId="0" fontId="1" fillId="0" borderId="215" xfId="0" applyFont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right" vertical="center"/>
    </xf>
    <xf numFmtId="0" fontId="6" fillId="33" borderId="16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148" xfId="0" applyFont="1" applyBorder="1" applyAlignment="1">
      <alignment horizontal="right" vertical="center"/>
    </xf>
    <xf numFmtId="0" fontId="6" fillId="33" borderId="63" xfId="0" applyFont="1" applyFill="1" applyBorder="1" applyAlignment="1">
      <alignment horizontal="right" vertical="center"/>
    </xf>
    <xf numFmtId="0" fontId="6" fillId="33" borderId="139" xfId="0" applyFont="1" applyFill="1" applyBorder="1" applyAlignment="1">
      <alignment horizontal="right" vertical="center"/>
    </xf>
    <xf numFmtId="0" fontId="6" fillId="33" borderId="34" xfId="0" applyFont="1" applyFill="1" applyBorder="1" applyAlignment="1">
      <alignment horizontal="right" vertical="center"/>
    </xf>
    <xf numFmtId="0" fontId="1" fillId="0" borderId="140" xfId="0" applyFont="1" applyBorder="1" applyAlignment="1">
      <alignment horizontal="right" vertical="center"/>
    </xf>
    <xf numFmtId="0" fontId="6" fillId="0" borderId="63" xfId="0" applyFont="1" applyBorder="1" applyAlignment="1">
      <alignment horizontal="right" vertical="center"/>
    </xf>
    <xf numFmtId="0" fontId="6" fillId="0" borderId="139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33" borderId="5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horizontal="right" vertical="center"/>
    </xf>
    <xf numFmtId="0" fontId="6" fillId="0" borderId="216" xfId="0" applyFont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1" fillId="0" borderId="216" xfId="0" applyFont="1" applyBorder="1" applyAlignment="1">
      <alignment horizontal="center" vertical="center"/>
    </xf>
    <xf numFmtId="0" fontId="4" fillId="0" borderId="217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justify" vertical="center" wrapText="1"/>
    </xf>
    <xf numFmtId="0" fontId="7" fillId="0" borderId="0" xfId="54" applyFont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1" fillId="0" borderId="0" xfId="54" applyFont="1" applyAlignment="1">
      <alignment horizontal="right" vertical="center"/>
      <protection/>
    </xf>
    <xf numFmtId="0" fontId="1" fillId="0" borderId="0" xfId="0" applyFont="1" applyBorder="1" applyAlignment="1">
      <alignment/>
    </xf>
    <xf numFmtId="0" fontId="4" fillId="0" borderId="218" xfId="0" applyFont="1" applyBorder="1" applyAlignment="1">
      <alignment horizontal="left"/>
    </xf>
    <xf numFmtId="0" fontId="4" fillId="0" borderId="123" xfId="0" applyFont="1" applyBorder="1" applyAlignment="1">
      <alignment horizontal="left"/>
    </xf>
    <xf numFmtId="0" fontId="4" fillId="0" borderId="162" xfId="0" applyFont="1" applyBorder="1" applyAlignment="1">
      <alignment horizontal="left"/>
    </xf>
    <xf numFmtId="3" fontId="5" fillId="0" borderId="13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219" xfId="0" applyNumberFormat="1" applyFont="1" applyBorder="1" applyAlignment="1">
      <alignment horizontal="center"/>
    </xf>
    <xf numFmtId="0" fontId="1" fillId="0" borderId="123" xfId="0" applyFont="1" applyBorder="1" applyAlignment="1">
      <alignment/>
    </xf>
    <xf numFmtId="0" fontId="1" fillId="0" borderId="112" xfId="0" applyFont="1" applyBorder="1" applyAlignment="1">
      <alignment/>
    </xf>
    <xf numFmtId="0" fontId="1" fillId="0" borderId="103" xfId="0" applyFont="1" applyBorder="1" applyAlignment="1">
      <alignment/>
    </xf>
    <xf numFmtId="0" fontId="1" fillId="0" borderId="105" xfId="0" applyFont="1" applyBorder="1" applyAlignment="1">
      <alignment/>
    </xf>
    <xf numFmtId="0" fontId="7" fillId="0" borderId="158" xfId="0" applyFont="1" applyBorder="1" applyAlignment="1">
      <alignment horizontal="center" vertical="center" wrapText="1"/>
    </xf>
    <xf numFmtId="0" fontId="7" fillId="0" borderId="19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7" fillId="0" borderId="4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" fillId="0" borderId="73" xfId="54" applyFont="1" applyBorder="1" applyAlignment="1">
      <alignment horizontal="center" vertical="center"/>
      <protection/>
    </xf>
    <xf numFmtId="0" fontId="1" fillId="0" borderId="84" xfId="54" applyFont="1" applyBorder="1" applyAlignment="1">
      <alignment horizontal="center" vertical="center" wrapText="1"/>
      <protection/>
    </xf>
    <xf numFmtId="0" fontId="1" fillId="0" borderId="85" xfId="54" applyFont="1" applyBorder="1" applyAlignment="1">
      <alignment horizontal="center" vertical="center" wrapText="1"/>
      <protection/>
    </xf>
    <xf numFmtId="0" fontId="1" fillId="0" borderId="64" xfId="54" applyFont="1" applyBorder="1" applyAlignment="1">
      <alignment horizontal="center" vertical="center"/>
      <protection/>
    </xf>
    <xf numFmtId="0" fontId="1" fillId="0" borderId="86" xfId="54" applyFont="1" applyBorder="1" applyAlignment="1">
      <alignment horizontal="center" vertical="center"/>
      <protection/>
    </xf>
    <xf numFmtId="0" fontId="1" fillId="0" borderId="85" xfId="54" applyFont="1" applyBorder="1" applyAlignment="1">
      <alignment horizontal="center" vertical="center"/>
      <protection/>
    </xf>
    <xf numFmtId="0" fontId="5" fillId="0" borderId="209" xfId="54" applyFont="1" applyBorder="1" applyAlignment="1">
      <alignment vertical="center" wrapText="1"/>
      <protection/>
    </xf>
    <xf numFmtId="0" fontId="5" fillId="0" borderId="88" xfId="54" applyFont="1" applyBorder="1" applyAlignment="1">
      <alignment vertical="center" wrapText="1"/>
      <protection/>
    </xf>
    <xf numFmtId="0" fontId="1" fillId="0" borderId="64" xfId="54" applyFont="1" applyBorder="1" applyAlignment="1">
      <alignment vertical="center" wrapText="1"/>
      <protection/>
    </xf>
    <xf numFmtId="0" fontId="1" fillId="0" borderId="73" xfId="54" applyFont="1" applyBorder="1" applyAlignment="1">
      <alignment vertical="center" wrapText="1"/>
      <protection/>
    </xf>
    <xf numFmtId="0" fontId="1" fillId="0" borderId="81" xfId="54" applyFont="1" applyBorder="1" applyAlignment="1">
      <alignment horizontal="center" vertical="center"/>
      <protection/>
    </xf>
    <xf numFmtId="0" fontId="1" fillId="0" borderId="82" xfId="54" applyFont="1" applyBorder="1" applyAlignment="1">
      <alignment horizontal="center" vertical="center"/>
      <protection/>
    </xf>
    <xf numFmtId="0" fontId="1" fillId="0" borderId="81" xfId="54" applyFont="1" applyBorder="1" applyAlignment="1">
      <alignment horizontal="center" vertical="center" wrapText="1"/>
      <protection/>
    </xf>
    <xf numFmtId="0" fontId="1" fillId="0" borderId="86" xfId="54" applyFont="1" applyBorder="1" applyAlignment="1">
      <alignment horizontal="center" vertical="center" wrapText="1"/>
      <protection/>
    </xf>
    <xf numFmtId="0" fontId="1" fillId="0" borderId="77" xfId="54" applyFont="1" applyBorder="1" applyAlignment="1">
      <alignment horizontal="center" vertical="center" wrapText="1"/>
      <protection/>
    </xf>
    <xf numFmtId="0" fontId="1" fillId="0" borderId="78" xfId="54" applyFont="1" applyBorder="1" applyAlignment="1">
      <alignment horizontal="center" vertical="center" wrapText="1"/>
      <protection/>
    </xf>
    <xf numFmtId="0" fontId="11" fillId="0" borderId="0" xfId="54" applyFont="1" applyBorder="1" applyAlignment="1">
      <alignment vertical="center"/>
      <protection/>
    </xf>
    <xf numFmtId="0" fontId="1" fillId="33" borderId="63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220" xfId="0" applyFont="1" applyBorder="1" applyAlignment="1">
      <alignment horizontal="center" vertical="center"/>
    </xf>
    <xf numFmtId="0" fontId="1" fillId="0" borderId="39" xfId="0" applyFont="1" applyBorder="1" applyAlignment="1">
      <alignment horizontal="right"/>
    </xf>
    <xf numFmtId="0" fontId="6" fillId="0" borderId="221" xfId="0" applyFont="1" applyBorder="1" applyAlignment="1">
      <alignment horizontal="center" vertical="center"/>
    </xf>
    <xf numFmtId="0" fontId="6" fillId="0" borderId="222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6" fillId="0" borderId="102" xfId="54" applyFont="1" applyBorder="1" applyAlignment="1">
      <alignment horizontal="center" vertical="center"/>
      <protection/>
    </xf>
    <xf numFmtId="0" fontId="1" fillId="0" borderId="158" xfId="54" applyFont="1" applyBorder="1" applyAlignment="1">
      <alignment horizontal="right" vertical="center"/>
      <protection/>
    </xf>
    <xf numFmtId="0" fontId="1" fillId="0" borderId="223" xfId="54" applyFont="1" applyBorder="1" applyAlignment="1">
      <alignment horizontal="center" vertical="center"/>
      <protection/>
    </xf>
    <xf numFmtId="0" fontId="1" fillId="0" borderId="224" xfId="54" applyFont="1" applyBorder="1" applyAlignment="1">
      <alignment horizontal="center" vertical="center"/>
      <protection/>
    </xf>
    <xf numFmtId="0" fontId="1" fillId="0" borderId="74" xfId="54" applyFont="1" applyBorder="1" applyAlignment="1">
      <alignment horizontal="center" vertical="center" wrapText="1"/>
      <protection/>
    </xf>
    <xf numFmtId="0" fontId="1" fillId="0" borderId="75" xfId="54" applyFont="1" applyBorder="1" applyAlignment="1">
      <alignment horizontal="center" vertical="center" wrapText="1"/>
      <protection/>
    </xf>
    <xf numFmtId="0" fontId="1" fillId="0" borderId="209" xfId="54" applyFont="1" applyBorder="1" applyAlignment="1">
      <alignment horizontal="center" vertical="center"/>
      <protection/>
    </xf>
    <xf numFmtId="0" fontId="1" fillId="0" borderId="187" xfId="0" applyFont="1" applyBorder="1" applyAlignment="1">
      <alignment horizontal="center" vertical="center"/>
    </xf>
    <xf numFmtId="0" fontId="1" fillId="0" borderId="225" xfId="0" applyFont="1" applyBorder="1" applyAlignment="1">
      <alignment horizontal="center" vertical="center"/>
    </xf>
    <xf numFmtId="0" fontId="1" fillId="0" borderId="61" xfId="0" applyFont="1" applyBorder="1" applyAlignment="1">
      <alignment horizontal="left" vertical="center" wrapText="1"/>
    </xf>
    <xf numFmtId="0" fontId="1" fillId="0" borderId="192" xfId="0" applyFont="1" applyBorder="1" applyAlignment="1">
      <alignment horizontal="left" vertical="center" wrapText="1"/>
    </xf>
    <xf numFmtId="0" fontId="1" fillId="0" borderId="226" xfId="0" applyFont="1" applyBorder="1" applyAlignment="1">
      <alignment horizontal="center" vertical="center"/>
    </xf>
    <xf numFmtId="0" fontId="1" fillId="0" borderId="227" xfId="0" applyFont="1" applyBorder="1" applyAlignment="1">
      <alignment horizontal="left" vertical="center" wrapText="1"/>
    </xf>
    <xf numFmtId="0" fontId="1" fillId="0" borderId="228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190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144" xfId="0" applyFont="1" applyBorder="1" applyAlignment="1">
      <alignment horizontal="left" vertical="center" wrapText="1"/>
    </xf>
    <xf numFmtId="0" fontId="1" fillId="0" borderId="194" xfId="0" applyFont="1" applyBorder="1" applyAlignment="1">
      <alignment horizontal="left" vertical="center" wrapText="1"/>
    </xf>
    <xf numFmtId="0" fontId="1" fillId="0" borderId="142" xfId="0" applyFont="1" applyBorder="1" applyAlignment="1">
      <alignment horizontal="left" vertical="center" wrapText="1"/>
    </xf>
    <xf numFmtId="0" fontId="1" fillId="0" borderId="195" xfId="0" applyFont="1" applyBorder="1" applyAlignment="1">
      <alignment horizontal="left" vertical="center" wrapText="1"/>
    </xf>
    <xf numFmtId="0" fontId="1" fillId="0" borderId="229" xfId="0" applyFont="1" applyBorder="1" applyAlignment="1">
      <alignment horizontal="center" vertical="center"/>
    </xf>
    <xf numFmtId="0" fontId="1" fillId="0" borderId="193" xfId="0" applyFont="1" applyBorder="1" applyAlignment="1">
      <alignment horizontal="left" vertical="center" wrapText="1"/>
    </xf>
    <xf numFmtId="0" fontId="1" fillId="0" borderId="230" xfId="0" applyFont="1" applyBorder="1" applyAlignment="1">
      <alignment horizontal="center" vertical="center"/>
    </xf>
    <xf numFmtId="0" fontId="1" fillId="0" borderId="199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vertical="center"/>
    </xf>
    <xf numFmtId="0" fontId="1" fillId="0" borderId="231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5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lhaszn&#225;l&#243;\Asztal\2014\2014.%20&#233;vi%20k&#246;lts&#233;gvet&#233;s\2014.%20&#233;vi%20k&#246;lts&#233;gvet&#233;s%20m&#243;dos&#237;t&#225;sa\15_2014%20(XII.22.)\Mell&#233;kletek%20a%20%2015_2014%20(XII.22)%20&#246;nkorm&#225;nyzati%20rendeleth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elet"/>
      <sheetName val="2.sz. melléklet"/>
      <sheetName val="3. sz. melléklet"/>
      <sheetName val="4.sz. melléklet"/>
      <sheetName val="5.sz. melléklet"/>
      <sheetName val="6. sz. melléklet "/>
      <sheetName val="7.sz. melléklet"/>
      <sheetName val="8.sz. melléklet"/>
      <sheetName val="9.sz. melléklet"/>
      <sheetName val="10.sz. melléklet"/>
      <sheetName val="11.sz. melléklet"/>
      <sheetName val="12.sz. melléklet"/>
      <sheetName val="13.sz. melléklet"/>
      <sheetName val="14.sz. melléklet"/>
      <sheetName val="15.sz melléklet"/>
      <sheetName val="16.sz. melléklet"/>
      <sheetName val="17.sz. melléklet"/>
      <sheetName val="18.sz. melléklet"/>
      <sheetName val="19.sz. melléklet"/>
    </sheetNames>
    <sheetDataSet>
      <sheetData sheetId="6">
        <row r="35">
          <cell r="D35">
            <v>105001</v>
          </cell>
          <cell r="F35">
            <v>93902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35.7109375" style="275" customWidth="1"/>
    <col min="2" max="2" width="10.7109375" style="275" customWidth="1"/>
    <col min="3" max="3" width="33.7109375" style="275" customWidth="1"/>
    <col min="4" max="16384" width="9.140625" style="274" customWidth="1"/>
  </cols>
  <sheetData>
    <row r="1" spans="1:3" ht="15" customHeight="1">
      <c r="A1" s="735" t="s">
        <v>0</v>
      </c>
      <c r="B1" s="735"/>
      <c r="C1" s="735"/>
    </row>
    <row r="2" spans="1:3" ht="15" customHeight="1">
      <c r="A2" s="301"/>
      <c r="B2" s="301"/>
      <c r="C2" s="2" t="s">
        <v>816</v>
      </c>
    </row>
    <row r="3" ht="15" customHeight="1"/>
    <row r="4" spans="1:3" s="277" customFormat="1" ht="15" customHeight="1">
      <c r="A4" s="736" t="s">
        <v>291</v>
      </c>
      <c r="B4" s="736"/>
      <c r="C4" s="736"/>
    </row>
    <row r="5" spans="1:3" s="277" customFormat="1" ht="15" customHeight="1" thickBot="1">
      <c r="A5" s="278"/>
      <c r="B5" s="279"/>
      <c r="C5" s="279"/>
    </row>
    <row r="6" spans="1:3" s="277" customFormat="1" ht="15" customHeight="1" thickTop="1">
      <c r="A6" s="737" t="s">
        <v>292</v>
      </c>
      <c r="B6" s="739" t="s">
        <v>293</v>
      </c>
      <c r="C6" s="740"/>
    </row>
    <row r="7" spans="1:3" s="277" customFormat="1" ht="15" customHeight="1">
      <c r="A7" s="738"/>
      <c r="B7" s="741"/>
      <c r="C7" s="742"/>
    </row>
    <row r="8" spans="1:3" s="277" customFormat="1" ht="15" customHeight="1">
      <c r="A8" s="282"/>
      <c r="B8" s="283" t="s">
        <v>294</v>
      </c>
      <c r="C8" s="284" t="s">
        <v>295</v>
      </c>
    </row>
    <row r="9" spans="1:3" s="277" customFormat="1" ht="15" customHeight="1" thickBot="1">
      <c r="A9" s="285" t="s">
        <v>6</v>
      </c>
      <c r="B9" s="286" t="s">
        <v>7</v>
      </c>
      <c r="C9" s="287" t="s">
        <v>8</v>
      </c>
    </row>
    <row r="10" spans="1:3" s="277" customFormat="1" ht="15" customHeight="1" thickTop="1">
      <c r="A10" s="288" t="s">
        <v>296</v>
      </c>
      <c r="B10" s="289" t="s">
        <v>170</v>
      </c>
      <c r="C10" s="290" t="s">
        <v>297</v>
      </c>
    </row>
    <row r="11" spans="1:3" s="277" customFormat="1" ht="22.5">
      <c r="A11" s="291" t="s">
        <v>298</v>
      </c>
      <c r="B11" s="280" t="s">
        <v>22</v>
      </c>
      <c r="C11" s="292" t="s">
        <v>299</v>
      </c>
    </row>
    <row r="12" spans="1:3" ht="15" customHeight="1">
      <c r="A12" s="293"/>
      <c r="B12" s="294"/>
      <c r="C12" s="295"/>
    </row>
    <row r="13" spans="1:3" ht="15" customHeight="1">
      <c r="A13" s="296"/>
      <c r="B13" s="294"/>
      <c r="C13" s="297"/>
    </row>
    <row r="14" spans="1:3" ht="15" customHeight="1">
      <c r="A14" s="296"/>
      <c r="B14" s="294"/>
      <c r="C14" s="297"/>
    </row>
    <row r="15" spans="1:3" ht="15" customHeight="1">
      <c r="A15" s="296"/>
      <c r="B15" s="294"/>
      <c r="C15" s="297"/>
    </row>
    <row r="16" spans="1:3" ht="15" customHeight="1">
      <c r="A16" s="296"/>
      <c r="B16" s="294"/>
      <c r="C16" s="297"/>
    </row>
    <row r="17" spans="1:3" ht="15" customHeight="1">
      <c r="A17" s="296"/>
      <c r="B17" s="294"/>
      <c r="C17" s="297"/>
    </row>
    <row r="18" spans="1:3" ht="15" customHeight="1">
      <c r="A18" s="296"/>
      <c r="B18" s="294"/>
      <c r="C18" s="297"/>
    </row>
    <row r="19" spans="1:3" ht="15" customHeight="1">
      <c r="A19" s="296"/>
      <c r="B19" s="294"/>
      <c r="C19" s="297"/>
    </row>
    <row r="20" spans="1:3" ht="15" customHeight="1">
      <c r="A20" s="296"/>
      <c r="B20" s="294"/>
      <c r="C20" s="297"/>
    </row>
    <row r="21" spans="1:3" ht="15" customHeight="1">
      <c r="A21" s="296"/>
      <c r="B21" s="294"/>
      <c r="C21" s="297"/>
    </row>
    <row r="22" spans="1:3" ht="15" customHeight="1">
      <c r="A22" s="296"/>
      <c r="B22" s="294"/>
      <c r="C22" s="297"/>
    </row>
    <row r="23" spans="1:3" ht="15" customHeight="1">
      <c r="A23" s="296"/>
      <c r="B23" s="294"/>
      <c r="C23" s="297"/>
    </row>
    <row r="24" spans="1:3" ht="15" customHeight="1">
      <c r="A24" s="296"/>
      <c r="B24" s="294"/>
      <c r="C24" s="297"/>
    </row>
    <row r="25" spans="1:3" ht="15" customHeight="1">
      <c r="A25" s="296"/>
      <c r="B25" s="294"/>
      <c r="C25" s="297"/>
    </row>
    <row r="26" spans="1:3" ht="15" customHeight="1">
      <c r="A26" s="296"/>
      <c r="B26" s="294"/>
      <c r="C26" s="297"/>
    </row>
    <row r="27" spans="1:3" ht="15" customHeight="1">
      <c r="A27" s="296"/>
      <c r="B27" s="294"/>
      <c r="C27" s="297"/>
    </row>
    <row r="28" spans="1:3" ht="15" customHeight="1">
      <c r="A28" s="296"/>
      <c r="B28" s="294"/>
      <c r="C28" s="297"/>
    </row>
    <row r="29" spans="1:3" ht="15" customHeight="1">
      <c r="A29" s="296"/>
      <c r="B29" s="294"/>
      <c r="C29" s="297"/>
    </row>
    <row r="30" spans="1:3" ht="15" customHeight="1">
      <c r="A30" s="296"/>
      <c r="B30" s="294"/>
      <c r="C30" s="297"/>
    </row>
    <row r="31" spans="1:3" ht="15" customHeight="1">
      <c r="A31" s="296"/>
      <c r="B31" s="294"/>
      <c r="C31" s="297"/>
    </row>
    <row r="32" spans="1:3" ht="15" customHeight="1" thickBot="1">
      <c r="A32" s="298"/>
      <c r="B32" s="299"/>
      <c r="C32" s="300"/>
    </row>
    <row r="33" ht="12.75" thickTop="1"/>
  </sheetData>
  <sheetProtection/>
  <mergeCells count="4">
    <mergeCell ref="A1:C1"/>
    <mergeCell ref="A4:C4"/>
    <mergeCell ref="A6:A7"/>
    <mergeCell ref="B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7109375" style="275" customWidth="1"/>
    <col min="2" max="2" width="37.7109375" style="275" customWidth="1"/>
    <col min="3" max="5" width="9.7109375" style="275" customWidth="1"/>
    <col min="6" max="6" width="9.7109375" style="274" customWidth="1"/>
    <col min="7" max="16384" width="9.140625" style="274" customWidth="1"/>
  </cols>
  <sheetData>
    <row r="1" spans="1:6" ht="15" customHeight="1">
      <c r="A1" s="735" t="s">
        <v>186</v>
      </c>
      <c r="B1" s="735"/>
      <c r="C1" s="735"/>
      <c r="D1" s="735"/>
      <c r="E1" s="735"/>
      <c r="F1" s="735"/>
    </row>
    <row r="2" spans="2:6" ht="15" customHeight="1">
      <c r="B2" s="301"/>
      <c r="C2" s="301"/>
      <c r="D2" s="301"/>
      <c r="E2" s="301"/>
      <c r="F2" s="273" t="str">
        <f>'2.sz. melléklet'!G2</f>
        <v>az 1/2015. (II.18.) önkormányzati rendelethez</v>
      </c>
    </row>
    <row r="3" ht="15" customHeight="1">
      <c r="A3" s="313"/>
    </row>
    <row r="4" spans="1:6" ht="15" customHeight="1">
      <c r="A4" s="791" t="s">
        <v>739</v>
      </c>
      <c r="B4" s="791"/>
      <c r="C4" s="791"/>
      <c r="D4" s="791"/>
      <c r="E4" s="791"/>
      <c r="F4" s="791"/>
    </row>
    <row r="5" spans="1:6" ht="15" customHeight="1">
      <c r="A5" s="314"/>
      <c r="B5" s="314"/>
      <c r="C5" s="314"/>
      <c r="D5" s="314"/>
      <c r="E5" s="314"/>
      <c r="F5" s="315"/>
    </row>
    <row r="6" spans="1:6" ht="15" customHeight="1" thickBot="1">
      <c r="A6" s="316"/>
      <c r="B6" s="316"/>
      <c r="C6" s="316"/>
      <c r="D6" s="316"/>
      <c r="E6" s="316"/>
      <c r="F6" s="317" t="s">
        <v>1</v>
      </c>
    </row>
    <row r="7" spans="1:6" ht="34.5" thickTop="1">
      <c r="A7" s="318" t="s">
        <v>95</v>
      </c>
      <c r="B7" s="319" t="s">
        <v>159</v>
      </c>
      <c r="C7" s="319" t="s">
        <v>4</v>
      </c>
      <c r="D7" s="9" t="s">
        <v>740</v>
      </c>
      <c r="E7" s="319" t="s">
        <v>695</v>
      </c>
      <c r="F7" s="320" t="s">
        <v>5</v>
      </c>
    </row>
    <row r="8" spans="1:6" ht="15" customHeight="1" thickBot="1">
      <c r="A8" s="321" t="s">
        <v>6</v>
      </c>
      <c r="B8" s="286" t="s">
        <v>7</v>
      </c>
      <c r="C8" s="286" t="s">
        <v>8</v>
      </c>
      <c r="D8" s="286" t="s">
        <v>9</v>
      </c>
      <c r="E8" s="286" t="s">
        <v>10</v>
      </c>
      <c r="F8" s="287" t="s">
        <v>11</v>
      </c>
    </row>
    <row r="9" spans="1:6" ht="15" customHeight="1" thickTop="1">
      <c r="A9" s="322" t="s">
        <v>16</v>
      </c>
      <c r="B9" s="323" t="s">
        <v>48</v>
      </c>
      <c r="C9" s="324">
        <v>70001</v>
      </c>
      <c r="D9" s="325">
        <f>'8.sz. melléklet'!E35</f>
        <v>111117</v>
      </c>
      <c r="E9" s="325">
        <f>'2.sz. melléklet'!F39</f>
        <v>87823</v>
      </c>
      <c r="F9" s="326">
        <f>E9/C9</f>
        <v>1.2545963629091013</v>
      </c>
    </row>
    <row r="10" spans="1:6" ht="15" customHeight="1" thickBot="1">
      <c r="A10" s="327" t="s">
        <v>305</v>
      </c>
      <c r="B10" s="328" t="s">
        <v>685</v>
      </c>
      <c r="C10" s="329">
        <v>35000</v>
      </c>
      <c r="D10" s="330"/>
      <c r="E10" s="325"/>
      <c r="F10" s="331"/>
    </row>
    <row r="11" spans="1:6" ht="15" customHeight="1" thickBot="1" thickTop="1">
      <c r="A11" s="332"/>
      <c r="B11" s="333" t="s">
        <v>272</v>
      </c>
      <c r="C11" s="334">
        <f>C9+C10</f>
        <v>105001</v>
      </c>
      <c r="D11" s="335">
        <f>D9+D10</f>
        <v>111117</v>
      </c>
      <c r="E11" s="335">
        <f>E9+E10</f>
        <v>87823</v>
      </c>
      <c r="F11" s="336">
        <f>E11/C11</f>
        <v>0.8364015580803993</v>
      </c>
    </row>
    <row r="12" ht="12.75" thickTop="1"/>
    <row r="18" ht="19.5" customHeight="1"/>
  </sheetData>
  <sheetProtection/>
  <mergeCells count="2">
    <mergeCell ref="A1:F1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5.7109375" style="1" customWidth="1"/>
    <col min="2" max="2" width="5.7109375" style="1" customWidth="1"/>
    <col min="3" max="3" width="34.140625" style="1" customWidth="1"/>
    <col min="4" max="4" width="10.7109375" style="1" customWidth="1"/>
    <col min="5" max="5" width="15.7109375" style="1" customWidth="1"/>
    <col min="6" max="6" width="10.7109375" style="1" customWidth="1"/>
    <col min="7" max="7" width="10.7109375" style="0" customWidth="1"/>
  </cols>
  <sheetData>
    <row r="1" spans="2:6" ht="15" customHeight="1">
      <c r="B1" s="3"/>
      <c r="C1" s="3"/>
      <c r="D1" s="3"/>
      <c r="E1" s="2" t="s">
        <v>191</v>
      </c>
      <c r="F1" s="3"/>
    </row>
    <row r="2" spans="1:6" ht="15" customHeight="1">
      <c r="A2" s="3"/>
      <c r="B2" s="3"/>
      <c r="C2" s="3"/>
      <c r="D2" s="3"/>
      <c r="E2" s="2" t="str">
        <f>'2.sz. melléklet'!G2</f>
        <v>az 1/2015. (II.18.) önkormányzati rendelethez</v>
      </c>
      <c r="F2" s="3"/>
    </row>
    <row r="3" ht="15" customHeight="1">
      <c r="A3" s="4"/>
    </row>
    <row r="4" spans="1:7" ht="15" customHeight="1">
      <c r="A4" s="792" t="s">
        <v>741</v>
      </c>
      <c r="B4" s="792"/>
      <c r="C4" s="792"/>
      <c r="D4" s="792"/>
      <c r="E4" s="792"/>
      <c r="F4" s="337"/>
      <c r="G4" s="337"/>
    </row>
    <row r="5" ht="15" customHeight="1" thickBot="1"/>
    <row r="6" spans="2:4" s="43" customFormat="1" ht="27" customHeight="1" thickTop="1">
      <c r="B6" s="168" t="s">
        <v>177</v>
      </c>
      <c r="C6" s="169" t="s">
        <v>178</v>
      </c>
      <c r="D6" s="10" t="s">
        <v>695</v>
      </c>
    </row>
    <row r="7" spans="2:4" s="43" customFormat="1" ht="15" customHeight="1" thickBot="1">
      <c r="B7" s="170" t="s">
        <v>6</v>
      </c>
      <c r="C7" s="171" t="s">
        <v>7</v>
      </c>
      <c r="D7" s="14" t="s">
        <v>8</v>
      </c>
    </row>
    <row r="8" spans="2:4" s="43" customFormat="1" ht="15" customHeight="1" thickTop="1">
      <c r="B8" s="172" t="s">
        <v>14</v>
      </c>
      <c r="C8" s="173" t="s">
        <v>105</v>
      </c>
      <c r="D8" s="260">
        <f>SUM(D9:D11)</f>
        <v>11092</v>
      </c>
    </row>
    <row r="9" spans="2:4" s="43" customFormat="1" ht="15" customHeight="1">
      <c r="B9" s="174" t="s">
        <v>16</v>
      </c>
      <c r="C9" s="175" t="s">
        <v>179</v>
      </c>
      <c r="D9" s="261">
        <v>5000</v>
      </c>
    </row>
    <row r="10" spans="2:4" s="43" customFormat="1" ht="15" customHeight="1">
      <c r="B10" s="174" t="s">
        <v>17</v>
      </c>
      <c r="C10" s="19" t="s">
        <v>181</v>
      </c>
      <c r="D10" s="263">
        <v>5457</v>
      </c>
    </row>
    <row r="11" spans="2:4" s="43" customFormat="1" ht="15" customHeight="1">
      <c r="B11" s="174" t="s">
        <v>58</v>
      </c>
      <c r="C11" s="19" t="s">
        <v>803</v>
      </c>
      <c r="D11" s="263">
        <v>635</v>
      </c>
    </row>
    <row r="12" spans="2:4" s="43" customFormat="1" ht="15" customHeight="1">
      <c r="B12" s="176" t="s">
        <v>22</v>
      </c>
      <c r="C12" s="177" t="s">
        <v>106</v>
      </c>
      <c r="D12" s="262">
        <f>SUM(D13:D43)</f>
        <v>88455</v>
      </c>
    </row>
    <row r="13" spans="2:5" s="43" customFormat="1" ht="15" customHeight="1">
      <c r="B13" s="18" t="s">
        <v>16</v>
      </c>
      <c r="C13" s="19" t="s">
        <v>180</v>
      </c>
      <c r="D13" s="263">
        <v>20000</v>
      </c>
      <c r="E13" s="178"/>
    </row>
    <row r="14" spans="2:5" s="43" customFormat="1" ht="15" customHeight="1">
      <c r="B14" s="18" t="s">
        <v>17</v>
      </c>
      <c r="C14" s="19" t="s">
        <v>774</v>
      </c>
      <c r="D14" s="263">
        <v>301</v>
      </c>
      <c r="E14" s="179"/>
    </row>
    <row r="15" spans="2:5" s="43" customFormat="1" ht="15" customHeight="1">
      <c r="B15" s="18" t="s">
        <v>58</v>
      </c>
      <c r="C15" s="19" t="s">
        <v>775</v>
      </c>
      <c r="D15" s="263">
        <v>190</v>
      </c>
      <c r="E15" s="178"/>
    </row>
    <row r="16" spans="2:5" s="43" customFormat="1" ht="15" customHeight="1">
      <c r="B16" s="18" t="s">
        <v>59</v>
      </c>
      <c r="C16" s="19" t="s">
        <v>776</v>
      </c>
      <c r="D16" s="263">
        <v>414</v>
      </c>
      <c r="E16" s="178"/>
    </row>
    <row r="17" spans="2:5" s="43" customFormat="1" ht="15" customHeight="1">
      <c r="B17" s="18" t="s">
        <v>61</v>
      </c>
      <c r="C17" s="19" t="s">
        <v>777</v>
      </c>
      <c r="D17" s="263">
        <v>190</v>
      </c>
      <c r="E17" s="178"/>
    </row>
    <row r="18" spans="2:5" s="43" customFormat="1" ht="15" customHeight="1">
      <c r="B18" s="18" t="s">
        <v>62</v>
      </c>
      <c r="C18" s="19" t="s">
        <v>778</v>
      </c>
      <c r="D18" s="263">
        <v>1905</v>
      </c>
      <c r="E18" s="178"/>
    </row>
    <row r="19" spans="2:5" s="43" customFormat="1" ht="15" customHeight="1">
      <c r="B19" s="18" t="s">
        <v>64</v>
      </c>
      <c r="C19" s="19" t="s">
        <v>779</v>
      </c>
      <c r="D19" s="263">
        <v>3000</v>
      </c>
      <c r="E19" s="178"/>
    </row>
    <row r="20" spans="2:5" s="43" customFormat="1" ht="15" customHeight="1">
      <c r="B20" s="18" t="s">
        <v>99</v>
      </c>
      <c r="C20" s="19" t="s">
        <v>780</v>
      </c>
      <c r="D20" s="263">
        <v>12700</v>
      </c>
      <c r="E20" s="178"/>
    </row>
    <row r="21" spans="2:5" s="43" customFormat="1" ht="15" customHeight="1">
      <c r="B21" s="18" t="s">
        <v>121</v>
      </c>
      <c r="C21" s="19" t="s">
        <v>790</v>
      </c>
      <c r="D21" s="263">
        <v>202</v>
      </c>
      <c r="E21" s="178"/>
    </row>
    <row r="22" spans="2:5" s="43" customFormat="1" ht="15" customHeight="1">
      <c r="B22" s="18" t="s">
        <v>122</v>
      </c>
      <c r="C22" s="19" t="s">
        <v>781</v>
      </c>
      <c r="D22" s="263">
        <v>6350</v>
      </c>
      <c r="E22" s="180"/>
    </row>
    <row r="23" spans="2:5" s="165" customFormat="1" ht="15" customHeight="1">
      <c r="B23" s="18" t="s">
        <v>123</v>
      </c>
      <c r="C23" s="19" t="s">
        <v>782</v>
      </c>
      <c r="D23" s="263">
        <v>3810</v>
      </c>
      <c r="E23" s="180"/>
    </row>
    <row r="24" spans="2:5" s="165" customFormat="1" ht="15" customHeight="1">
      <c r="B24" s="18" t="s">
        <v>124</v>
      </c>
      <c r="C24" s="19" t="s">
        <v>783</v>
      </c>
      <c r="D24" s="263">
        <v>9525</v>
      </c>
      <c r="E24" s="180"/>
    </row>
    <row r="25" spans="2:5" s="165" customFormat="1" ht="15" customHeight="1">
      <c r="B25" s="18" t="s">
        <v>125</v>
      </c>
      <c r="C25" s="19" t="s">
        <v>818</v>
      </c>
      <c r="D25" s="263">
        <v>635</v>
      </c>
      <c r="E25" s="180"/>
    </row>
    <row r="26" spans="2:5" s="165" customFormat="1" ht="15" customHeight="1">
      <c r="B26" s="18" t="s">
        <v>126</v>
      </c>
      <c r="C26" s="19" t="s">
        <v>784</v>
      </c>
      <c r="D26" s="263">
        <v>762</v>
      </c>
      <c r="E26" s="180"/>
    </row>
    <row r="27" spans="2:5" s="43" customFormat="1" ht="15" customHeight="1">
      <c r="B27" s="18" t="s">
        <v>127</v>
      </c>
      <c r="C27" s="19" t="s">
        <v>785</v>
      </c>
      <c r="D27" s="263">
        <v>12700</v>
      </c>
      <c r="E27" s="180"/>
    </row>
    <row r="28" spans="2:4" s="43" customFormat="1" ht="15" customHeight="1">
      <c r="B28" s="18" t="s">
        <v>128</v>
      </c>
      <c r="C28" s="19" t="s">
        <v>786</v>
      </c>
      <c r="D28" s="263">
        <v>274</v>
      </c>
    </row>
    <row r="29" spans="2:4" s="43" customFormat="1" ht="15" customHeight="1">
      <c r="B29" s="18" t="s">
        <v>129</v>
      </c>
      <c r="C29" s="19" t="s">
        <v>787</v>
      </c>
      <c r="D29" s="263">
        <v>152</v>
      </c>
    </row>
    <row r="30" spans="2:5" s="43" customFormat="1" ht="15" customHeight="1">
      <c r="B30" s="18" t="s">
        <v>130</v>
      </c>
      <c r="C30" s="19" t="s">
        <v>788</v>
      </c>
      <c r="D30" s="263">
        <v>254</v>
      </c>
      <c r="E30" s="227"/>
    </row>
    <row r="31" spans="2:5" s="43" customFormat="1" ht="15" customHeight="1">
      <c r="B31" s="18" t="s">
        <v>131</v>
      </c>
      <c r="C31" s="19" t="s">
        <v>789</v>
      </c>
      <c r="D31" s="263">
        <v>500</v>
      </c>
      <c r="E31" s="227"/>
    </row>
    <row r="32" spans="2:4" s="43" customFormat="1" ht="15" customHeight="1">
      <c r="B32" s="18" t="s">
        <v>132</v>
      </c>
      <c r="C32" s="19" t="s">
        <v>791</v>
      </c>
      <c r="D32" s="263">
        <v>188</v>
      </c>
    </row>
    <row r="33" spans="2:4" s="43" customFormat="1" ht="15" customHeight="1">
      <c r="B33" s="18" t="s">
        <v>133</v>
      </c>
      <c r="C33" s="19" t="s">
        <v>792</v>
      </c>
      <c r="D33" s="263">
        <v>572</v>
      </c>
    </row>
    <row r="34" spans="2:4" s="43" customFormat="1" ht="15" customHeight="1">
      <c r="B34" s="18" t="s">
        <v>134</v>
      </c>
      <c r="C34" s="19" t="s">
        <v>793</v>
      </c>
      <c r="D34" s="263">
        <v>255</v>
      </c>
    </row>
    <row r="35" spans="2:5" s="43" customFormat="1" ht="15" customHeight="1">
      <c r="B35" s="18" t="s">
        <v>135</v>
      </c>
      <c r="C35" s="19" t="s">
        <v>794</v>
      </c>
      <c r="D35" s="263">
        <v>24</v>
      </c>
      <c r="E35" s="227"/>
    </row>
    <row r="36" spans="2:4" s="43" customFormat="1" ht="15" customHeight="1">
      <c r="B36" s="18" t="s">
        <v>136</v>
      </c>
      <c r="C36" s="19" t="s">
        <v>795</v>
      </c>
      <c r="D36" s="263">
        <v>118</v>
      </c>
    </row>
    <row r="37" spans="2:4" s="43" customFormat="1" ht="15" customHeight="1">
      <c r="B37" s="18" t="s">
        <v>137</v>
      </c>
      <c r="C37" s="19" t="s">
        <v>796</v>
      </c>
      <c r="D37" s="263">
        <v>11000</v>
      </c>
    </row>
    <row r="38" spans="2:4" s="43" customFormat="1" ht="15" customHeight="1">
      <c r="B38" s="18" t="s">
        <v>138</v>
      </c>
      <c r="C38" s="19" t="s">
        <v>797</v>
      </c>
      <c r="D38" s="263">
        <v>1270</v>
      </c>
    </row>
    <row r="39" spans="2:4" s="43" customFormat="1" ht="15" customHeight="1">
      <c r="B39" s="18" t="s">
        <v>139</v>
      </c>
      <c r="C39" s="19" t="s">
        <v>798</v>
      </c>
      <c r="D39" s="263">
        <v>648</v>
      </c>
    </row>
    <row r="40" spans="2:4" s="43" customFormat="1" ht="15" customHeight="1">
      <c r="B40" s="18" t="s">
        <v>140</v>
      </c>
      <c r="C40" s="19" t="s">
        <v>799</v>
      </c>
      <c r="D40" s="263">
        <v>21</v>
      </c>
    </row>
    <row r="41" spans="2:4" s="43" customFormat="1" ht="15" customHeight="1">
      <c r="B41" s="18" t="s">
        <v>141</v>
      </c>
      <c r="C41" s="19" t="s">
        <v>800</v>
      </c>
      <c r="D41" s="263">
        <v>70</v>
      </c>
    </row>
    <row r="42" spans="2:5" s="43" customFormat="1" ht="15" customHeight="1">
      <c r="B42" s="18" t="s">
        <v>142</v>
      </c>
      <c r="C42" s="19" t="s">
        <v>801</v>
      </c>
      <c r="D42" s="263">
        <v>194</v>
      </c>
      <c r="E42" s="227"/>
    </row>
    <row r="43" spans="2:5" s="43" customFormat="1" ht="15" customHeight="1">
      <c r="B43" s="18" t="s">
        <v>143</v>
      </c>
      <c r="C43" s="19" t="s">
        <v>802</v>
      </c>
      <c r="D43" s="263">
        <v>231</v>
      </c>
      <c r="E43" s="227"/>
    </row>
    <row r="44" spans="2:5" s="43" customFormat="1" ht="15" customHeight="1">
      <c r="B44" s="176" t="s">
        <v>24</v>
      </c>
      <c r="C44" s="177" t="s">
        <v>182</v>
      </c>
      <c r="D44" s="260">
        <f>SUM(D45)</f>
        <v>14500</v>
      </c>
      <c r="E44" s="227"/>
    </row>
    <row r="45" spans="2:4" s="43" customFormat="1" ht="15" customHeight="1">
      <c r="B45" s="174">
        <v>18</v>
      </c>
      <c r="C45" s="175" t="s">
        <v>183</v>
      </c>
      <c r="D45" s="264">
        <v>14500</v>
      </c>
    </row>
    <row r="46" spans="2:4" s="43" customFormat="1" ht="15" customHeight="1" thickBot="1">
      <c r="B46" s="566" t="s">
        <v>26</v>
      </c>
      <c r="C46" s="681" t="s">
        <v>184</v>
      </c>
      <c r="D46" s="567">
        <f>'8.sz. melléklet'!G46</f>
        <v>3918</v>
      </c>
    </row>
    <row r="47" spans="2:4" s="43" customFormat="1" ht="15" customHeight="1" thickBot="1" thickTop="1">
      <c r="B47" s="401" t="s">
        <v>185</v>
      </c>
      <c r="C47" s="401"/>
      <c r="D47" s="265">
        <f>D8+D12+D44+D46</f>
        <v>117965</v>
      </c>
    </row>
    <row r="48" ht="12.75" thickTop="1"/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6384" width="9.140625" style="274" customWidth="1"/>
  </cols>
  <sheetData>
    <row r="1" spans="1:9" s="339" customFormat="1" ht="15" customHeight="1">
      <c r="A1" s="793" t="s">
        <v>210</v>
      </c>
      <c r="B1" s="793"/>
      <c r="C1" s="793"/>
      <c r="D1" s="793"/>
      <c r="E1" s="793"/>
      <c r="F1" s="793"/>
      <c r="G1" s="793"/>
      <c r="H1" s="793"/>
      <c r="I1" s="793"/>
    </row>
    <row r="2" spans="1:9" s="339" customFormat="1" ht="15" customHeight="1">
      <c r="A2" s="279"/>
      <c r="B2" s="279"/>
      <c r="C2" s="279"/>
      <c r="D2" s="279"/>
      <c r="E2" s="279"/>
      <c r="F2" s="279"/>
      <c r="G2" s="279"/>
      <c r="H2" s="279"/>
      <c r="I2" s="338" t="str">
        <f>'2.sz. melléklet'!G2</f>
        <v>az 1/2015. (II.18.) önkormányzati rendelethez</v>
      </c>
    </row>
    <row r="3" s="339" customFormat="1" ht="15" customHeight="1">
      <c r="A3" s="340"/>
    </row>
    <row r="4" s="339" customFormat="1" ht="15" customHeight="1">
      <c r="A4" s="340"/>
    </row>
    <row r="5" s="339" customFormat="1" ht="15" customHeight="1">
      <c r="A5" s="340"/>
    </row>
    <row r="6" s="339" customFormat="1" ht="15" customHeight="1">
      <c r="A6" s="340"/>
    </row>
    <row r="7" s="339" customFormat="1" ht="15" customHeight="1">
      <c r="A7" s="340"/>
    </row>
    <row r="8" spans="1:9" s="339" customFormat="1" ht="15" customHeight="1">
      <c r="A8" s="736" t="s">
        <v>306</v>
      </c>
      <c r="B8" s="736"/>
      <c r="C8" s="736"/>
      <c r="D8" s="736"/>
      <c r="E8" s="736"/>
      <c r="F8" s="736"/>
      <c r="G8" s="736"/>
      <c r="H8" s="736"/>
      <c r="I8" s="736"/>
    </row>
    <row r="9" spans="1:9" s="339" customFormat="1" ht="15" customHeight="1">
      <c r="A9" s="736" t="s">
        <v>307</v>
      </c>
      <c r="B9" s="736"/>
      <c r="C9" s="736"/>
      <c r="D9" s="736"/>
      <c r="E9" s="736"/>
      <c r="F9" s="736"/>
      <c r="G9" s="736"/>
      <c r="H9" s="736"/>
      <c r="I9" s="736"/>
    </row>
    <row r="10" s="339" customFormat="1" ht="15" customHeight="1">
      <c r="A10" s="276"/>
    </row>
    <row r="11" s="339" customFormat="1" ht="15" customHeight="1">
      <c r="A11" s="279"/>
    </row>
    <row r="12" s="339" customFormat="1" ht="15" customHeight="1">
      <c r="A12" s="279"/>
    </row>
    <row r="13" s="339" customFormat="1" ht="15" customHeight="1">
      <c r="A13" s="279"/>
    </row>
    <row r="14" s="339" customFormat="1" ht="15" customHeight="1">
      <c r="A14" s="279"/>
    </row>
    <row r="15" s="339" customFormat="1" ht="15" customHeight="1">
      <c r="A15" s="279"/>
    </row>
    <row r="16" s="339" customFormat="1" ht="15" customHeight="1">
      <c r="A16" s="279"/>
    </row>
    <row r="17" s="339" customFormat="1" ht="15" customHeight="1">
      <c r="A17" s="279"/>
    </row>
    <row r="18" spans="1:9" s="339" customFormat="1" ht="15" customHeight="1">
      <c r="A18" s="736" t="s">
        <v>308</v>
      </c>
      <c r="B18" s="736"/>
      <c r="C18" s="736"/>
      <c r="D18" s="736"/>
      <c r="E18" s="736"/>
      <c r="F18" s="736"/>
      <c r="G18" s="736"/>
      <c r="H18" s="736"/>
      <c r="I18" s="736"/>
    </row>
    <row r="19" ht="12.75">
      <c r="A19" s="341"/>
    </row>
    <row r="20" ht="12.75">
      <c r="A20" s="341"/>
    </row>
    <row r="21" ht="12.75">
      <c r="A21" s="341"/>
    </row>
    <row r="22" ht="12.75">
      <c r="A22" s="341"/>
    </row>
    <row r="23" ht="12.75">
      <c r="A23" s="341"/>
    </row>
    <row r="24" ht="12.75">
      <c r="A24" s="341"/>
    </row>
    <row r="25" ht="12.75">
      <c r="A25" s="341"/>
    </row>
    <row r="26" ht="12.75">
      <c r="A26" s="341"/>
    </row>
    <row r="27" ht="12.75">
      <c r="A27" s="341"/>
    </row>
    <row r="28" ht="12.75">
      <c r="A28" s="341"/>
    </row>
    <row r="29" ht="12.75">
      <c r="A29" s="341"/>
    </row>
    <row r="30" ht="12.75">
      <c r="A30" s="341"/>
    </row>
    <row r="31" ht="12.75">
      <c r="A31" s="341"/>
    </row>
    <row r="32" ht="12.75">
      <c r="A32" s="341"/>
    </row>
    <row r="33" ht="12.75">
      <c r="A33" s="341"/>
    </row>
    <row r="34" ht="12.75">
      <c r="A34" s="341"/>
    </row>
    <row r="35" ht="12.75">
      <c r="A35" s="341"/>
    </row>
    <row r="36" ht="12.75">
      <c r="A36" s="341"/>
    </row>
    <row r="37" ht="12.75">
      <c r="A37" s="341"/>
    </row>
    <row r="38" ht="12.75">
      <c r="A38" s="341"/>
    </row>
    <row r="39" ht="12.75">
      <c r="A39" s="341"/>
    </row>
    <row r="40" ht="12.75">
      <c r="A40" s="341"/>
    </row>
    <row r="41" ht="12.75">
      <c r="A41" s="341"/>
    </row>
    <row r="42" ht="12.75">
      <c r="A42" s="341"/>
    </row>
    <row r="43" ht="12.75">
      <c r="A43" s="341"/>
    </row>
    <row r="44" ht="12.75">
      <c r="A44" s="341"/>
    </row>
    <row r="45" ht="12.75">
      <c r="A45" s="341"/>
    </row>
    <row r="46" ht="12.75">
      <c r="A46" s="341"/>
    </row>
    <row r="47" ht="12.75">
      <c r="A47" s="341"/>
    </row>
    <row r="48" ht="12.75">
      <c r="A48" s="341"/>
    </row>
    <row r="49" ht="12.75">
      <c r="A49" s="341"/>
    </row>
    <row r="50" ht="12.75">
      <c r="A50" s="341"/>
    </row>
    <row r="51" ht="12.75">
      <c r="A51" s="341"/>
    </row>
    <row r="52" ht="12.75">
      <c r="A52" s="341"/>
    </row>
  </sheetData>
  <sheetProtection/>
  <mergeCells count="4">
    <mergeCell ref="A1:I1"/>
    <mergeCell ref="A8:I8"/>
    <mergeCell ref="A9:I9"/>
    <mergeCell ref="A18:I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5.7109375" style="1" customWidth="1"/>
    <col min="2" max="2" width="5.7109375" style="0" customWidth="1"/>
    <col min="3" max="3" width="30.8515625" style="1" customWidth="1"/>
    <col min="4" max="6" width="9.7109375" style="1" customWidth="1"/>
    <col min="7" max="7" width="11.28125" style="1" customWidth="1"/>
    <col min="9" max="9" width="10.140625" style="0" bestFit="1" customWidth="1"/>
  </cols>
  <sheetData>
    <row r="1" spans="2:7" ht="15" customHeight="1">
      <c r="B1" s="807" t="s">
        <v>486</v>
      </c>
      <c r="C1" s="807"/>
      <c r="D1" s="807"/>
      <c r="E1" s="807"/>
      <c r="F1" s="807"/>
      <c r="G1" s="807"/>
    </row>
    <row r="2" spans="3:8" ht="15" customHeight="1">
      <c r="C2" s="3"/>
      <c r="D2" s="3"/>
      <c r="E2" s="3"/>
      <c r="F2" s="3"/>
      <c r="G2" s="2" t="str">
        <f>'2.sz. melléklet'!G2</f>
        <v>az 1/2015. (II.18.) önkormányzati rendelethez</v>
      </c>
      <c r="H2" s="181"/>
    </row>
    <row r="3" ht="15" customHeight="1">
      <c r="C3" s="4"/>
    </row>
    <row r="4" spans="2:7" ht="15" customHeight="1">
      <c r="B4" s="748" t="s">
        <v>187</v>
      </c>
      <c r="C4" s="748"/>
      <c r="D4" s="748"/>
      <c r="E4" s="748"/>
      <c r="F4" s="748"/>
      <c r="G4" s="748"/>
    </row>
    <row r="5" spans="2:7" ht="15" customHeight="1">
      <c r="B5" s="748" t="s">
        <v>691</v>
      </c>
      <c r="C5" s="748"/>
      <c r="D5" s="748"/>
      <c r="E5" s="748"/>
      <c r="F5" s="748"/>
      <c r="G5" s="748"/>
    </row>
    <row r="6" ht="15" customHeight="1">
      <c r="B6" s="1"/>
    </row>
    <row r="7" spans="2:7" ht="15" customHeight="1" thickBot="1">
      <c r="B7" s="1"/>
      <c r="G7" s="403" t="s">
        <v>452</v>
      </c>
    </row>
    <row r="8" spans="1:7" ht="23.25" thickTop="1">
      <c r="A8" s="168" t="s">
        <v>177</v>
      </c>
      <c r="B8" s="808" t="s">
        <v>178</v>
      </c>
      <c r="C8" s="808"/>
      <c r="D8" s="808"/>
      <c r="E8" s="808"/>
      <c r="F8" s="809"/>
      <c r="G8" s="10" t="s">
        <v>695</v>
      </c>
    </row>
    <row r="9" spans="1:7" ht="15" customHeight="1" thickBot="1">
      <c r="A9" s="170" t="s">
        <v>6</v>
      </c>
      <c r="B9" s="805" t="s">
        <v>7</v>
      </c>
      <c r="C9" s="805"/>
      <c r="D9" s="805"/>
      <c r="E9" s="805"/>
      <c r="F9" s="806"/>
      <c r="G9" s="429" t="s">
        <v>8</v>
      </c>
    </row>
    <row r="10" spans="1:7" ht="15" customHeight="1" thickTop="1">
      <c r="A10" s="441" t="s">
        <v>161</v>
      </c>
      <c r="B10" s="804" t="s">
        <v>453</v>
      </c>
      <c r="C10" s="804"/>
      <c r="D10" s="804"/>
      <c r="E10" s="411"/>
      <c r="F10" s="430"/>
      <c r="G10" s="412"/>
    </row>
    <row r="11" spans="1:7" ht="15" customHeight="1">
      <c r="A11" s="442" t="s">
        <v>162</v>
      </c>
      <c r="B11" s="794" t="s">
        <v>454</v>
      </c>
      <c r="C11" s="794"/>
      <c r="D11" s="794"/>
      <c r="E11" s="794"/>
      <c r="F11" s="431"/>
      <c r="G11" s="407">
        <f>SUM(E12:E15)</f>
        <v>16113446</v>
      </c>
    </row>
    <row r="12" spans="1:7" ht="15" customHeight="1">
      <c r="A12" s="442"/>
      <c r="B12" s="6" t="s">
        <v>455</v>
      </c>
      <c r="C12" s="415" t="s">
        <v>456</v>
      </c>
      <c r="D12" s="415"/>
      <c r="E12" s="416">
        <v>2936431</v>
      </c>
      <c r="F12" s="431"/>
      <c r="G12" s="408"/>
    </row>
    <row r="13" spans="1:7" ht="15" customHeight="1">
      <c r="A13" s="442"/>
      <c r="B13" s="6" t="s">
        <v>457</v>
      </c>
      <c r="C13" s="415" t="s">
        <v>458</v>
      </c>
      <c r="D13" s="415"/>
      <c r="E13" s="416">
        <v>9728000</v>
      </c>
      <c r="F13" s="431"/>
      <c r="G13" s="408"/>
    </row>
    <row r="14" spans="1:7" ht="15" customHeight="1">
      <c r="A14" s="442"/>
      <c r="B14" s="6" t="s">
        <v>459</v>
      </c>
      <c r="C14" s="415" t="s">
        <v>460</v>
      </c>
      <c r="D14" s="415"/>
      <c r="E14" s="416">
        <v>668265</v>
      </c>
      <c r="F14" s="431"/>
      <c r="G14" s="408"/>
    </row>
    <row r="15" spans="1:7" ht="15" customHeight="1">
      <c r="A15" s="443"/>
      <c r="B15" s="6" t="s">
        <v>461</v>
      </c>
      <c r="C15" s="417" t="s">
        <v>462</v>
      </c>
      <c r="D15" s="417"/>
      <c r="E15" s="418">
        <v>2780750</v>
      </c>
      <c r="F15" s="431"/>
      <c r="G15" s="408"/>
    </row>
    <row r="16" spans="1:7" ht="15" customHeight="1">
      <c r="A16" s="442" t="s">
        <v>163</v>
      </c>
      <c r="B16" s="409" t="s">
        <v>463</v>
      </c>
      <c r="C16" s="409"/>
      <c r="D16" s="409"/>
      <c r="E16" s="420">
        <v>4000000</v>
      </c>
      <c r="F16" s="432"/>
      <c r="G16" s="410">
        <f>SUM(E16:E17)</f>
        <v>3341939</v>
      </c>
    </row>
    <row r="17" spans="1:7" ht="15" customHeight="1" thickBot="1">
      <c r="A17" s="443"/>
      <c r="B17" s="404"/>
      <c r="C17" s="413" t="s">
        <v>470</v>
      </c>
      <c r="D17" s="414"/>
      <c r="E17" s="421">
        <v>-658061</v>
      </c>
      <c r="F17" s="433"/>
      <c r="G17" s="405"/>
    </row>
    <row r="18" spans="1:7" ht="15" customHeight="1" thickBot="1">
      <c r="A18" s="427" t="s">
        <v>16</v>
      </c>
      <c r="B18" s="428" t="s">
        <v>472</v>
      </c>
      <c r="C18" s="437"/>
      <c r="D18" s="438"/>
      <c r="E18" s="439"/>
      <c r="F18" s="440"/>
      <c r="G18" s="446">
        <f>SUM(G10:G17)</f>
        <v>19455385</v>
      </c>
    </row>
    <row r="19" spans="1:7" ht="15" customHeight="1">
      <c r="A19" s="568" t="s">
        <v>19</v>
      </c>
      <c r="B19" s="801" t="s">
        <v>188</v>
      </c>
      <c r="C19" s="801"/>
      <c r="D19" s="801"/>
      <c r="E19" s="569"/>
      <c r="F19" s="570"/>
      <c r="G19" s="571">
        <v>277290</v>
      </c>
    </row>
    <row r="20" spans="1:7" ht="15" customHeight="1">
      <c r="A20" s="442" t="s">
        <v>20</v>
      </c>
      <c r="B20" s="406" t="s">
        <v>471</v>
      </c>
      <c r="C20" s="419"/>
      <c r="D20" s="417"/>
      <c r="E20" s="422"/>
      <c r="F20" s="431"/>
      <c r="G20" s="407">
        <v>1895030</v>
      </c>
    </row>
    <row r="21" spans="1:7" ht="15" customHeight="1" thickBot="1">
      <c r="A21" s="442" t="s">
        <v>687</v>
      </c>
      <c r="B21" s="794" t="s">
        <v>467</v>
      </c>
      <c r="C21" s="794"/>
      <c r="D21" s="794"/>
      <c r="E21" s="406"/>
      <c r="F21" s="431"/>
      <c r="G21" s="407">
        <v>1370880</v>
      </c>
    </row>
    <row r="22" spans="1:7" ht="15" customHeight="1" thickBot="1">
      <c r="A22" s="427" t="s">
        <v>17</v>
      </c>
      <c r="B22" s="428" t="s">
        <v>688</v>
      </c>
      <c r="C22" s="444"/>
      <c r="D22" s="444"/>
      <c r="E22" s="439"/>
      <c r="F22" s="440"/>
      <c r="G22" s="445">
        <f>SUM(G19:G21)</f>
        <v>3543200</v>
      </c>
    </row>
    <row r="23" spans="1:7" s="454" customFormat="1" ht="15" customHeight="1" thickBot="1">
      <c r="A23" s="455" t="s">
        <v>165</v>
      </c>
      <c r="B23" s="457" t="s">
        <v>477</v>
      </c>
      <c r="C23" s="458"/>
      <c r="D23" s="456"/>
      <c r="E23" s="451"/>
      <c r="F23" s="452"/>
      <c r="G23" s="453">
        <v>1200000</v>
      </c>
    </row>
    <row r="24" spans="1:7" s="454" customFormat="1" ht="15" customHeight="1" thickBot="1">
      <c r="A24" s="427" t="s">
        <v>58</v>
      </c>
      <c r="B24" s="428" t="s">
        <v>478</v>
      </c>
      <c r="C24" s="444"/>
      <c r="D24" s="444"/>
      <c r="E24" s="439"/>
      <c r="F24" s="440"/>
      <c r="G24" s="445">
        <f>SUM(G23)</f>
        <v>1200000</v>
      </c>
    </row>
    <row r="25" spans="1:7" ht="15" customHeight="1">
      <c r="A25" s="442" t="s">
        <v>474</v>
      </c>
      <c r="B25" s="794" t="s">
        <v>189</v>
      </c>
      <c r="C25" s="794"/>
      <c r="D25" s="794"/>
      <c r="E25" s="794"/>
      <c r="F25" s="802"/>
      <c r="G25" s="407">
        <f>D30+E30+F30</f>
        <v>12200800</v>
      </c>
    </row>
    <row r="26" spans="1:7" ht="15" customHeight="1">
      <c r="A26" s="442"/>
      <c r="B26" s="406"/>
      <c r="C26" s="423"/>
      <c r="D26" s="424" t="s">
        <v>468</v>
      </c>
      <c r="E26" s="424" t="s">
        <v>469</v>
      </c>
      <c r="F26" s="434"/>
      <c r="G26" s="408"/>
    </row>
    <row r="27" spans="1:7" ht="15" customHeight="1">
      <c r="A27" s="442"/>
      <c r="B27" s="406"/>
      <c r="C27" s="417" t="s">
        <v>464</v>
      </c>
      <c r="D27" s="416">
        <v>6643200</v>
      </c>
      <c r="E27" s="416">
        <v>3321600</v>
      </c>
      <c r="F27" s="435">
        <v>84000</v>
      </c>
      <c r="G27" s="408"/>
    </row>
    <row r="28" spans="1:7" ht="15" customHeight="1">
      <c r="A28" s="442"/>
      <c r="B28" s="406"/>
      <c r="C28" s="417" t="s">
        <v>465</v>
      </c>
      <c r="D28" s="416">
        <v>1200000</v>
      </c>
      <c r="E28" s="416">
        <v>600000</v>
      </c>
      <c r="F28" s="435"/>
      <c r="G28" s="408"/>
    </row>
    <row r="29" spans="1:7" ht="15" customHeight="1">
      <c r="A29" s="442"/>
      <c r="B29" s="406"/>
      <c r="C29" s="417" t="s">
        <v>696</v>
      </c>
      <c r="D29" s="418"/>
      <c r="E29" s="418"/>
      <c r="F29" s="436">
        <v>352000</v>
      </c>
      <c r="G29" s="408"/>
    </row>
    <row r="30" spans="1:7" ht="15" customHeight="1">
      <c r="A30" s="443"/>
      <c r="B30" s="406"/>
      <c r="C30" s="417" t="s">
        <v>466</v>
      </c>
      <c r="D30" s="426">
        <f>SUM(D27:D29)</f>
        <v>7843200</v>
      </c>
      <c r="E30" s="426">
        <f>SUM(E27:E29)</f>
        <v>3921600</v>
      </c>
      <c r="F30" s="573">
        <f>SUM(F27:F29)</f>
        <v>436000</v>
      </c>
      <c r="G30" s="408"/>
    </row>
    <row r="31" spans="1:7" ht="15" customHeight="1">
      <c r="A31" s="442" t="s">
        <v>475</v>
      </c>
      <c r="B31" s="803" t="s">
        <v>190</v>
      </c>
      <c r="C31" s="803"/>
      <c r="D31" s="424" t="s">
        <v>468</v>
      </c>
      <c r="E31" s="424" t="s">
        <v>469</v>
      </c>
      <c r="F31" s="432"/>
      <c r="G31" s="410">
        <f>D32+E32</f>
        <v>1540000</v>
      </c>
    </row>
    <row r="32" spans="1:7" ht="15" customHeight="1" thickBot="1">
      <c r="A32" s="443"/>
      <c r="B32" s="404"/>
      <c r="C32" s="425"/>
      <c r="D32" s="418">
        <v>1026667</v>
      </c>
      <c r="E32" s="421">
        <v>513333</v>
      </c>
      <c r="F32" s="433"/>
      <c r="G32" s="405"/>
    </row>
    <row r="33" spans="1:7" ht="15" customHeight="1" thickBot="1">
      <c r="A33" s="427" t="s">
        <v>59</v>
      </c>
      <c r="B33" s="428" t="s">
        <v>473</v>
      </c>
      <c r="C33" s="450"/>
      <c r="D33" s="450"/>
      <c r="E33" s="450"/>
      <c r="F33" s="440"/>
      <c r="G33" s="445">
        <f>SUM(G25:G32)</f>
        <v>13740800</v>
      </c>
    </row>
    <row r="34" spans="1:7" ht="15" customHeight="1">
      <c r="A34" s="462" t="s">
        <v>479</v>
      </c>
      <c r="B34" s="463" t="s">
        <v>480</v>
      </c>
      <c r="C34" s="447"/>
      <c r="D34" s="447"/>
      <c r="E34" s="447"/>
      <c r="F34" s="448"/>
      <c r="G34" s="449">
        <v>21126500</v>
      </c>
    </row>
    <row r="35" spans="1:7" ht="15" customHeight="1" thickBot="1">
      <c r="A35" s="459" t="s">
        <v>481</v>
      </c>
      <c r="B35" s="461" t="s">
        <v>482</v>
      </c>
      <c r="C35" s="406"/>
      <c r="D35" s="406"/>
      <c r="E35" s="406"/>
      <c r="F35" s="431"/>
      <c r="G35" s="407">
        <v>112200</v>
      </c>
    </row>
    <row r="36" spans="1:9" ht="15" customHeight="1" thickBot="1">
      <c r="A36" s="460" t="s">
        <v>61</v>
      </c>
      <c r="B36" s="428" t="s">
        <v>483</v>
      </c>
      <c r="C36" s="450"/>
      <c r="D36" s="450"/>
      <c r="E36" s="450"/>
      <c r="F36" s="440"/>
      <c r="G36" s="445">
        <f>SUM(G34:G35)</f>
        <v>21238700</v>
      </c>
      <c r="I36" s="259"/>
    </row>
    <row r="37" spans="1:7" ht="15" customHeight="1">
      <c r="A37" s="795" t="s">
        <v>484</v>
      </c>
      <c r="B37" s="796"/>
      <c r="C37" s="796"/>
      <c r="D37" s="796"/>
      <c r="E37" s="796"/>
      <c r="F37" s="797"/>
      <c r="G37" s="407">
        <f>G18+G22+G24+G33+G36</f>
        <v>59178085</v>
      </c>
    </row>
    <row r="38" spans="1:7" ht="15" customHeight="1" thickBot="1">
      <c r="A38" s="798"/>
      <c r="B38" s="799"/>
      <c r="C38" s="799"/>
      <c r="D38" s="799"/>
      <c r="E38" s="799"/>
      <c r="F38" s="800"/>
      <c r="G38" s="464" t="s">
        <v>812</v>
      </c>
    </row>
    <row r="39" ht="12.75" thickTop="1"/>
  </sheetData>
  <sheetProtection selectLockedCells="1" selectUnlockedCells="1"/>
  <mergeCells count="13">
    <mergeCell ref="B10:D10"/>
    <mergeCell ref="B9:F9"/>
    <mergeCell ref="B1:G1"/>
    <mergeCell ref="B4:G4"/>
    <mergeCell ref="B5:G5"/>
    <mergeCell ref="B8:F8"/>
    <mergeCell ref="B11:E11"/>
    <mergeCell ref="A37:F37"/>
    <mergeCell ref="A38:F38"/>
    <mergeCell ref="B19:D19"/>
    <mergeCell ref="B25:F25"/>
    <mergeCell ref="B31:C31"/>
    <mergeCell ref="B21:D2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1">
      <selection activeCell="R153" sqref="R153"/>
    </sheetView>
  </sheetViews>
  <sheetFormatPr defaultColWidth="9.140625" defaultRowHeight="12.75"/>
  <cols>
    <col min="1" max="7" width="3.7109375" style="350" customWidth="1"/>
    <col min="8" max="9" width="5.7109375" style="350" customWidth="1"/>
    <col min="10" max="10" width="15.8515625" style="350" customWidth="1"/>
    <col min="11" max="14" width="7.7109375" style="350" customWidth="1"/>
    <col min="15" max="16384" width="9.140625" style="274" customWidth="1"/>
  </cols>
  <sheetData>
    <row r="1" spans="1:14" s="277" customFormat="1" ht="15" customHeight="1">
      <c r="A1" s="793" t="s">
        <v>309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</row>
    <row r="2" spans="1:14" s="277" customFormat="1" ht="1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338" t="str">
        <f>'2.sz. melléklet'!G2</f>
        <v>az 1/2015. (II.18.) önkormányzati rendelethez</v>
      </c>
    </row>
    <row r="3" spans="1:14" s="277" customFormat="1" ht="15" customHeight="1">
      <c r="A3" s="27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</row>
    <row r="4" spans="1:14" s="277" customFormat="1" ht="15" customHeight="1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</row>
    <row r="5" spans="1:14" s="277" customFormat="1" ht="15" customHeight="1">
      <c r="A5" s="736" t="s">
        <v>310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</row>
    <row r="6" spans="1:14" s="277" customFormat="1" ht="15" customHeight="1" thickBot="1">
      <c r="A6" s="826"/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</row>
    <row r="7" spans="1:14" s="277" customFormat="1" ht="12.75" customHeight="1" thickTop="1">
      <c r="A7" s="737" t="s">
        <v>311</v>
      </c>
      <c r="B7" s="739"/>
      <c r="C7" s="739"/>
      <c r="D7" s="739"/>
      <c r="E7" s="739"/>
      <c r="F7" s="739"/>
      <c r="G7" s="739"/>
      <c r="H7" s="816" t="s">
        <v>312</v>
      </c>
      <c r="I7" s="816"/>
      <c r="J7" s="816"/>
      <c r="K7" s="816"/>
      <c r="L7" s="816"/>
      <c r="M7" s="816"/>
      <c r="N7" s="817"/>
    </row>
    <row r="8" spans="1:14" s="277" customFormat="1" ht="12.75" customHeight="1">
      <c r="A8" s="738"/>
      <c r="B8" s="741"/>
      <c r="C8" s="741"/>
      <c r="D8" s="741"/>
      <c r="E8" s="741"/>
      <c r="F8" s="741"/>
      <c r="G8" s="741"/>
      <c r="H8" s="818" t="s">
        <v>313</v>
      </c>
      <c r="I8" s="818"/>
      <c r="J8" s="818"/>
      <c r="K8" s="818"/>
      <c r="L8" s="818"/>
      <c r="M8" s="818"/>
      <c r="N8" s="819"/>
    </row>
    <row r="9" spans="1:14" s="277" customFormat="1" ht="12.75" customHeight="1">
      <c r="A9" s="738"/>
      <c r="B9" s="741"/>
      <c r="C9" s="741"/>
      <c r="D9" s="741"/>
      <c r="E9" s="741"/>
      <c r="F9" s="741"/>
      <c r="G9" s="741"/>
      <c r="H9" s="818" t="s">
        <v>314</v>
      </c>
      <c r="I9" s="818"/>
      <c r="J9" s="818"/>
      <c r="K9" s="818"/>
      <c r="L9" s="818"/>
      <c r="M9" s="818"/>
      <c r="N9" s="819"/>
    </row>
    <row r="10" spans="1:14" s="277" customFormat="1" ht="12.75" customHeight="1">
      <c r="A10" s="738"/>
      <c r="B10" s="741"/>
      <c r="C10" s="741"/>
      <c r="D10" s="741"/>
      <c r="E10" s="741"/>
      <c r="F10" s="741"/>
      <c r="G10" s="741"/>
      <c r="H10" s="818" t="s">
        <v>315</v>
      </c>
      <c r="I10" s="818"/>
      <c r="J10" s="818"/>
      <c r="K10" s="818"/>
      <c r="L10" s="818"/>
      <c r="M10" s="818"/>
      <c r="N10" s="819"/>
    </row>
    <row r="11" spans="1:14" s="277" customFormat="1" ht="12.75" customHeight="1">
      <c r="A11" s="738"/>
      <c r="B11" s="741"/>
      <c r="C11" s="741"/>
      <c r="D11" s="741"/>
      <c r="E11" s="741"/>
      <c r="F11" s="741"/>
      <c r="G11" s="741"/>
      <c r="H11" s="818" t="s">
        <v>316</v>
      </c>
      <c r="I11" s="818"/>
      <c r="J11" s="818"/>
      <c r="K11" s="818"/>
      <c r="L11" s="818"/>
      <c r="M11" s="818"/>
      <c r="N11" s="819"/>
    </row>
    <row r="12" spans="1:14" s="277" customFormat="1" ht="12.75" customHeight="1">
      <c r="A12" s="738"/>
      <c r="B12" s="741"/>
      <c r="C12" s="741"/>
      <c r="D12" s="741"/>
      <c r="E12" s="741"/>
      <c r="F12" s="741"/>
      <c r="G12" s="741"/>
      <c r="H12" s="741" t="s">
        <v>317</v>
      </c>
      <c r="I12" s="741"/>
      <c r="J12" s="741" t="s">
        <v>3</v>
      </c>
      <c r="K12" s="741" t="s">
        <v>318</v>
      </c>
      <c r="L12" s="280" t="s">
        <v>319</v>
      </c>
      <c r="M12" s="280" t="s">
        <v>320</v>
      </c>
      <c r="N12" s="281" t="s">
        <v>321</v>
      </c>
    </row>
    <row r="13" spans="1:14" s="277" customFormat="1" ht="12.75" customHeight="1">
      <c r="A13" s="738"/>
      <c r="B13" s="741"/>
      <c r="C13" s="741"/>
      <c r="D13" s="741"/>
      <c r="E13" s="741"/>
      <c r="F13" s="741"/>
      <c r="G13" s="741"/>
      <c r="H13" s="741"/>
      <c r="I13" s="741"/>
      <c r="J13" s="741"/>
      <c r="K13" s="741"/>
      <c r="L13" s="741" t="s">
        <v>322</v>
      </c>
      <c r="M13" s="741"/>
      <c r="N13" s="742"/>
    </row>
    <row r="14" spans="1:14" s="277" customFormat="1" ht="12.75" customHeight="1" thickBot="1">
      <c r="A14" s="811">
        <v>1</v>
      </c>
      <c r="B14" s="812"/>
      <c r="C14" s="812"/>
      <c r="D14" s="812"/>
      <c r="E14" s="812"/>
      <c r="F14" s="812"/>
      <c r="G14" s="812"/>
      <c r="H14" s="812">
        <v>2</v>
      </c>
      <c r="I14" s="812"/>
      <c r="J14" s="343">
        <v>3</v>
      </c>
      <c r="K14" s="343">
        <v>4</v>
      </c>
      <c r="L14" s="343">
        <v>5</v>
      </c>
      <c r="M14" s="343">
        <v>6</v>
      </c>
      <c r="N14" s="344">
        <v>7</v>
      </c>
    </row>
    <row r="15" spans="1:14" s="277" customFormat="1" ht="12.75" customHeight="1" thickTop="1">
      <c r="A15" s="345" t="s">
        <v>323</v>
      </c>
      <c r="B15" s="346" t="s">
        <v>324</v>
      </c>
      <c r="C15" s="346" t="s">
        <v>325</v>
      </c>
      <c r="D15" s="346" t="s">
        <v>325</v>
      </c>
      <c r="E15" s="346" t="s">
        <v>326</v>
      </c>
      <c r="F15" s="346" t="s">
        <v>327</v>
      </c>
      <c r="G15" s="346"/>
      <c r="H15" s="347">
        <v>0</v>
      </c>
      <c r="I15" s="346"/>
      <c r="J15" s="822"/>
      <c r="K15" s="820"/>
      <c r="L15" s="820"/>
      <c r="M15" s="820"/>
      <c r="N15" s="821"/>
    </row>
    <row r="16" spans="1:14" s="277" customFormat="1" ht="12.75" customHeight="1">
      <c r="A16" s="738" t="s">
        <v>328</v>
      </c>
      <c r="B16" s="741"/>
      <c r="C16" s="741"/>
      <c r="D16" s="741"/>
      <c r="E16" s="741"/>
      <c r="F16" s="741"/>
      <c r="G16" s="741"/>
      <c r="H16" s="741"/>
      <c r="I16" s="741"/>
      <c r="J16" s="741"/>
      <c r="K16" s="813"/>
      <c r="L16" s="813"/>
      <c r="M16" s="813"/>
      <c r="N16" s="810"/>
    </row>
    <row r="17" spans="1:14" s="277" customFormat="1" ht="12.75" customHeight="1">
      <c r="A17" s="738"/>
      <c r="B17" s="741"/>
      <c r="C17" s="741"/>
      <c r="D17" s="741"/>
      <c r="E17" s="741"/>
      <c r="F17" s="741"/>
      <c r="G17" s="741"/>
      <c r="H17" s="349">
        <v>0</v>
      </c>
      <c r="I17" s="342"/>
      <c r="J17" s="741"/>
      <c r="K17" s="813"/>
      <c r="L17" s="813"/>
      <c r="M17" s="813"/>
      <c r="N17" s="810"/>
    </row>
    <row r="18" spans="1:14" s="277" customFormat="1" ht="12.75" customHeight="1">
      <c r="A18" s="738"/>
      <c r="B18" s="741"/>
      <c r="C18" s="741"/>
      <c r="D18" s="741"/>
      <c r="E18" s="741"/>
      <c r="F18" s="741"/>
      <c r="G18" s="741"/>
      <c r="H18" s="741"/>
      <c r="I18" s="741"/>
      <c r="J18" s="741"/>
      <c r="K18" s="813"/>
      <c r="L18" s="813"/>
      <c r="M18" s="813"/>
      <c r="N18" s="810"/>
    </row>
    <row r="19" spans="1:14" s="277" customFormat="1" ht="12.75" customHeight="1">
      <c r="A19" s="738"/>
      <c r="B19" s="741"/>
      <c r="C19" s="741"/>
      <c r="D19" s="741"/>
      <c r="E19" s="741"/>
      <c r="F19" s="741"/>
      <c r="G19" s="741"/>
      <c r="H19" s="349">
        <v>0</v>
      </c>
      <c r="I19" s="342" t="s">
        <v>323</v>
      </c>
      <c r="J19" s="741" t="s">
        <v>329</v>
      </c>
      <c r="K19" s="813" t="s">
        <v>330</v>
      </c>
      <c r="L19" s="813"/>
      <c r="M19" s="813"/>
      <c r="N19" s="810"/>
    </row>
    <row r="20" spans="1:14" s="277" customFormat="1" ht="12.75" customHeight="1">
      <c r="A20" s="738"/>
      <c r="B20" s="741"/>
      <c r="C20" s="741"/>
      <c r="D20" s="741"/>
      <c r="E20" s="741"/>
      <c r="F20" s="741"/>
      <c r="G20" s="741"/>
      <c r="H20" s="741"/>
      <c r="I20" s="741"/>
      <c r="J20" s="741"/>
      <c r="K20" s="813"/>
      <c r="L20" s="813"/>
      <c r="M20" s="813"/>
      <c r="N20" s="810"/>
    </row>
    <row r="21" spans="1:14" s="277" customFormat="1" ht="12.75" customHeight="1">
      <c r="A21" s="738"/>
      <c r="B21" s="741"/>
      <c r="C21" s="741"/>
      <c r="D21" s="741"/>
      <c r="E21" s="741"/>
      <c r="F21" s="741"/>
      <c r="G21" s="741"/>
      <c r="H21" s="349">
        <v>0</v>
      </c>
      <c r="I21" s="342"/>
      <c r="J21" s="741"/>
      <c r="K21" s="813"/>
      <c r="L21" s="813"/>
      <c r="M21" s="813"/>
      <c r="N21" s="810"/>
    </row>
    <row r="22" spans="1:14" s="277" customFormat="1" ht="12.75" customHeight="1">
      <c r="A22" s="738"/>
      <c r="B22" s="741"/>
      <c r="C22" s="741"/>
      <c r="D22" s="741"/>
      <c r="E22" s="741"/>
      <c r="F22" s="741"/>
      <c r="G22" s="741"/>
      <c r="H22" s="741"/>
      <c r="I22" s="741"/>
      <c r="J22" s="741"/>
      <c r="K22" s="813"/>
      <c r="L22" s="813"/>
      <c r="M22" s="813"/>
      <c r="N22" s="810"/>
    </row>
    <row r="23" spans="1:14" s="277" customFormat="1" ht="12.75" customHeight="1">
      <c r="A23" s="291" t="s">
        <v>323</v>
      </c>
      <c r="B23" s="342" t="s">
        <v>324</v>
      </c>
      <c r="C23" s="342" t="s">
        <v>325</v>
      </c>
      <c r="D23" s="342" t="s">
        <v>331</v>
      </c>
      <c r="E23" s="342" t="s">
        <v>332</v>
      </c>
      <c r="F23" s="342" t="s">
        <v>333</v>
      </c>
      <c r="G23" s="342"/>
      <c r="H23" s="349">
        <v>0</v>
      </c>
      <c r="I23" s="342"/>
      <c r="J23" s="741"/>
      <c r="K23" s="813"/>
      <c r="L23" s="813"/>
      <c r="M23" s="813"/>
      <c r="N23" s="810"/>
    </row>
    <row r="24" spans="1:14" s="277" customFormat="1" ht="12.75" customHeight="1">
      <c r="A24" s="738" t="s">
        <v>334</v>
      </c>
      <c r="B24" s="741"/>
      <c r="C24" s="741"/>
      <c r="D24" s="741"/>
      <c r="E24" s="741"/>
      <c r="F24" s="741"/>
      <c r="G24" s="741"/>
      <c r="H24" s="741"/>
      <c r="I24" s="741"/>
      <c r="J24" s="741"/>
      <c r="K24" s="813"/>
      <c r="L24" s="813"/>
      <c r="M24" s="813"/>
      <c r="N24" s="810"/>
    </row>
    <row r="25" spans="1:14" s="277" customFormat="1" ht="12.75" customHeight="1">
      <c r="A25" s="738"/>
      <c r="B25" s="741"/>
      <c r="C25" s="741"/>
      <c r="D25" s="741"/>
      <c r="E25" s="741"/>
      <c r="F25" s="741"/>
      <c r="G25" s="741"/>
      <c r="H25" s="349">
        <v>0</v>
      </c>
      <c r="I25" s="342"/>
      <c r="J25" s="741"/>
      <c r="K25" s="813"/>
      <c r="L25" s="813"/>
      <c r="M25" s="813"/>
      <c r="N25" s="810"/>
    </row>
    <row r="26" spans="1:14" s="277" customFormat="1" ht="12.75" customHeight="1">
      <c r="A26" s="738"/>
      <c r="B26" s="741"/>
      <c r="C26" s="741"/>
      <c r="D26" s="741"/>
      <c r="E26" s="741"/>
      <c r="F26" s="741"/>
      <c r="G26" s="741"/>
      <c r="H26" s="741"/>
      <c r="I26" s="741"/>
      <c r="J26" s="741"/>
      <c r="K26" s="813"/>
      <c r="L26" s="813"/>
      <c r="M26" s="813"/>
      <c r="N26" s="810"/>
    </row>
    <row r="27" spans="1:14" s="277" customFormat="1" ht="12.75" customHeight="1">
      <c r="A27" s="738"/>
      <c r="B27" s="741"/>
      <c r="C27" s="741"/>
      <c r="D27" s="741"/>
      <c r="E27" s="741"/>
      <c r="F27" s="741"/>
      <c r="G27" s="741"/>
      <c r="H27" s="349">
        <v>0</v>
      </c>
      <c r="I27" s="342" t="s">
        <v>323</v>
      </c>
      <c r="J27" s="741" t="s">
        <v>329</v>
      </c>
      <c r="K27" s="813" t="s">
        <v>330</v>
      </c>
      <c r="L27" s="813"/>
      <c r="M27" s="813"/>
      <c r="N27" s="810"/>
    </row>
    <row r="28" spans="1:14" s="277" customFormat="1" ht="12.75" customHeight="1">
      <c r="A28" s="738"/>
      <c r="B28" s="741"/>
      <c r="C28" s="741"/>
      <c r="D28" s="741"/>
      <c r="E28" s="741"/>
      <c r="F28" s="741"/>
      <c r="G28" s="741"/>
      <c r="H28" s="741"/>
      <c r="I28" s="741"/>
      <c r="J28" s="741"/>
      <c r="K28" s="813"/>
      <c r="L28" s="813"/>
      <c r="M28" s="813"/>
      <c r="N28" s="810"/>
    </row>
    <row r="29" spans="1:14" s="277" customFormat="1" ht="12.75" customHeight="1">
      <c r="A29" s="738"/>
      <c r="B29" s="741"/>
      <c r="C29" s="741"/>
      <c r="D29" s="741"/>
      <c r="E29" s="741"/>
      <c r="F29" s="741"/>
      <c r="G29" s="741"/>
      <c r="H29" s="349">
        <v>0</v>
      </c>
      <c r="I29" s="342"/>
      <c r="J29" s="741"/>
      <c r="K29" s="813"/>
      <c r="L29" s="813"/>
      <c r="M29" s="813"/>
      <c r="N29" s="810"/>
    </row>
    <row r="30" spans="1:14" s="277" customFormat="1" ht="12.75" customHeight="1">
      <c r="A30" s="738"/>
      <c r="B30" s="741"/>
      <c r="C30" s="741"/>
      <c r="D30" s="741"/>
      <c r="E30" s="741"/>
      <c r="F30" s="741"/>
      <c r="G30" s="741"/>
      <c r="H30" s="741"/>
      <c r="I30" s="741"/>
      <c r="J30" s="741"/>
      <c r="K30" s="813"/>
      <c r="L30" s="813"/>
      <c r="M30" s="813"/>
      <c r="N30" s="810"/>
    </row>
    <row r="31" spans="1:14" s="277" customFormat="1" ht="12.75" customHeight="1">
      <c r="A31" s="291" t="s">
        <v>335</v>
      </c>
      <c r="B31" s="342" t="s">
        <v>331</v>
      </c>
      <c r="C31" s="342" t="s">
        <v>333</v>
      </c>
      <c r="D31" s="342" t="s">
        <v>333</v>
      </c>
      <c r="E31" s="342" t="s">
        <v>332</v>
      </c>
      <c r="F31" s="342" t="s">
        <v>332</v>
      </c>
      <c r="G31" s="342"/>
      <c r="H31" s="349">
        <v>0</v>
      </c>
      <c r="I31" s="342"/>
      <c r="J31" s="741"/>
      <c r="K31" s="813"/>
      <c r="L31" s="813"/>
      <c r="M31" s="813"/>
      <c r="N31" s="810"/>
    </row>
    <row r="32" spans="1:14" s="277" customFormat="1" ht="12.75" customHeight="1">
      <c r="A32" s="738" t="s">
        <v>336</v>
      </c>
      <c r="B32" s="741"/>
      <c r="C32" s="741"/>
      <c r="D32" s="741"/>
      <c r="E32" s="741"/>
      <c r="F32" s="741"/>
      <c r="G32" s="741"/>
      <c r="H32" s="741"/>
      <c r="I32" s="741"/>
      <c r="J32" s="741"/>
      <c r="K32" s="813"/>
      <c r="L32" s="813"/>
      <c r="M32" s="813"/>
      <c r="N32" s="810"/>
    </row>
    <row r="33" spans="1:14" s="277" customFormat="1" ht="12.75" customHeight="1">
      <c r="A33" s="738"/>
      <c r="B33" s="741"/>
      <c r="C33" s="741"/>
      <c r="D33" s="741"/>
      <c r="E33" s="741"/>
      <c r="F33" s="741"/>
      <c r="G33" s="741"/>
      <c r="H33" s="349">
        <v>0</v>
      </c>
      <c r="I33" s="342"/>
      <c r="J33" s="741"/>
      <c r="K33" s="813"/>
      <c r="L33" s="813"/>
      <c r="M33" s="813"/>
      <c r="N33" s="810"/>
    </row>
    <row r="34" spans="1:14" s="277" customFormat="1" ht="12.75" customHeight="1">
      <c r="A34" s="738"/>
      <c r="B34" s="741"/>
      <c r="C34" s="741"/>
      <c r="D34" s="741"/>
      <c r="E34" s="741"/>
      <c r="F34" s="741"/>
      <c r="G34" s="741"/>
      <c r="H34" s="741"/>
      <c r="I34" s="741"/>
      <c r="J34" s="741"/>
      <c r="K34" s="813"/>
      <c r="L34" s="813"/>
      <c r="M34" s="813"/>
      <c r="N34" s="810"/>
    </row>
    <row r="35" spans="1:14" s="277" customFormat="1" ht="12.75" customHeight="1">
      <c r="A35" s="738"/>
      <c r="B35" s="741"/>
      <c r="C35" s="741"/>
      <c r="D35" s="741"/>
      <c r="E35" s="741"/>
      <c r="F35" s="741"/>
      <c r="G35" s="741"/>
      <c r="H35" s="349">
        <v>0</v>
      </c>
      <c r="I35" s="342" t="s">
        <v>323</v>
      </c>
      <c r="J35" s="741" t="s">
        <v>337</v>
      </c>
      <c r="K35" s="813" t="s">
        <v>338</v>
      </c>
      <c r="L35" s="813"/>
      <c r="M35" s="813"/>
      <c r="N35" s="810">
        <v>5</v>
      </c>
    </row>
    <row r="36" spans="1:14" s="277" customFormat="1" ht="12.75" customHeight="1">
      <c r="A36" s="738"/>
      <c r="B36" s="741"/>
      <c r="C36" s="741"/>
      <c r="D36" s="741"/>
      <c r="E36" s="741"/>
      <c r="F36" s="741"/>
      <c r="G36" s="741"/>
      <c r="H36" s="741"/>
      <c r="I36" s="741"/>
      <c r="J36" s="741"/>
      <c r="K36" s="813"/>
      <c r="L36" s="813"/>
      <c r="M36" s="813"/>
      <c r="N36" s="810"/>
    </row>
    <row r="37" spans="1:14" s="277" customFormat="1" ht="12.75" customHeight="1">
      <c r="A37" s="738"/>
      <c r="B37" s="741"/>
      <c r="C37" s="741"/>
      <c r="D37" s="741"/>
      <c r="E37" s="741"/>
      <c r="F37" s="741"/>
      <c r="G37" s="741"/>
      <c r="H37" s="349">
        <v>0</v>
      </c>
      <c r="I37" s="342"/>
      <c r="J37" s="741"/>
      <c r="K37" s="813"/>
      <c r="L37" s="813"/>
      <c r="M37" s="813"/>
      <c r="N37" s="810"/>
    </row>
    <row r="38" spans="1:14" s="277" customFormat="1" ht="12.75" customHeight="1">
      <c r="A38" s="738"/>
      <c r="B38" s="741"/>
      <c r="C38" s="741"/>
      <c r="D38" s="741"/>
      <c r="E38" s="741"/>
      <c r="F38" s="741"/>
      <c r="G38" s="741"/>
      <c r="H38" s="741"/>
      <c r="I38" s="741"/>
      <c r="J38" s="741"/>
      <c r="K38" s="813"/>
      <c r="L38" s="813"/>
      <c r="M38" s="813"/>
      <c r="N38" s="810"/>
    </row>
    <row r="39" spans="1:14" s="277" customFormat="1" ht="12.75" customHeight="1">
      <c r="A39" s="291" t="s">
        <v>339</v>
      </c>
      <c r="B39" s="342" t="s">
        <v>339</v>
      </c>
      <c r="C39" s="342" t="s">
        <v>331</v>
      </c>
      <c r="D39" s="342" t="s">
        <v>333</v>
      </c>
      <c r="E39" s="342" t="s">
        <v>333</v>
      </c>
      <c r="F39" s="342" t="s">
        <v>332</v>
      </c>
      <c r="G39" s="342"/>
      <c r="H39" s="349">
        <v>0</v>
      </c>
      <c r="I39" s="342"/>
      <c r="J39" s="741"/>
      <c r="K39" s="813"/>
      <c r="L39" s="813"/>
      <c r="M39" s="813"/>
      <c r="N39" s="810"/>
    </row>
    <row r="40" spans="1:14" s="277" customFormat="1" ht="12.75" customHeight="1">
      <c r="A40" s="738" t="s">
        <v>340</v>
      </c>
      <c r="B40" s="741"/>
      <c r="C40" s="741"/>
      <c r="D40" s="741"/>
      <c r="E40" s="741"/>
      <c r="F40" s="741"/>
      <c r="G40" s="741"/>
      <c r="H40" s="741"/>
      <c r="I40" s="741"/>
      <c r="J40" s="741"/>
      <c r="K40" s="813"/>
      <c r="L40" s="813"/>
      <c r="M40" s="813"/>
      <c r="N40" s="810"/>
    </row>
    <row r="41" spans="1:14" s="277" customFormat="1" ht="12.75" customHeight="1">
      <c r="A41" s="738"/>
      <c r="B41" s="741"/>
      <c r="C41" s="741"/>
      <c r="D41" s="741"/>
      <c r="E41" s="741"/>
      <c r="F41" s="741"/>
      <c r="G41" s="741"/>
      <c r="H41" s="349">
        <v>0</v>
      </c>
      <c r="I41" s="342"/>
      <c r="J41" s="741"/>
      <c r="K41" s="813"/>
      <c r="L41" s="813"/>
      <c r="M41" s="813"/>
      <c r="N41" s="810"/>
    </row>
    <row r="42" spans="1:14" s="277" customFormat="1" ht="12.75" customHeight="1">
      <c r="A42" s="738"/>
      <c r="B42" s="741"/>
      <c r="C42" s="741"/>
      <c r="D42" s="741"/>
      <c r="E42" s="741"/>
      <c r="F42" s="741"/>
      <c r="G42" s="741"/>
      <c r="H42" s="741"/>
      <c r="I42" s="741"/>
      <c r="J42" s="741"/>
      <c r="K42" s="813"/>
      <c r="L42" s="813"/>
      <c r="M42" s="813"/>
      <c r="N42" s="810"/>
    </row>
    <row r="43" spans="1:14" s="277" customFormat="1" ht="12.75" customHeight="1">
      <c r="A43" s="738"/>
      <c r="B43" s="741"/>
      <c r="C43" s="741"/>
      <c r="D43" s="741"/>
      <c r="E43" s="741"/>
      <c r="F43" s="741"/>
      <c r="G43" s="741"/>
      <c r="H43" s="349">
        <v>0</v>
      </c>
      <c r="I43" s="342" t="s">
        <v>323</v>
      </c>
      <c r="J43" s="741"/>
      <c r="K43" s="813" t="s">
        <v>338</v>
      </c>
      <c r="L43" s="813"/>
      <c r="M43" s="813"/>
      <c r="N43" s="810"/>
    </row>
    <row r="44" spans="1:14" s="277" customFormat="1" ht="12.75" customHeight="1">
      <c r="A44" s="738"/>
      <c r="B44" s="741"/>
      <c r="C44" s="741"/>
      <c r="D44" s="741"/>
      <c r="E44" s="741"/>
      <c r="F44" s="741"/>
      <c r="G44" s="741"/>
      <c r="H44" s="741"/>
      <c r="I44" s="741"/>
      <c r="J44" s="741"/>
      <c r="K44" s="813"/>
      <c r="L44" s="813"/>
      <c r="M44" s="813"/>
      <c r="N44" s="810"/>
    </row>
    <row r="45" spans="1:14" s="277" customFormat="1" ht="12.75" customHeight="1">
      <c r="A45" s="738"/>
      <c r="B45" s="741"/>
      <c r="C45" s="741"/>
      <c r="D45" s="741"/>
      <c r="E45" s="741"/>
      <c r="F45" s="741"/>
      <c r="G45" s="741"/>
      <c r="H45" s="349">
        <v>0</v>
      </c>
      <c r="I45" s="342"/>
      <c r="J45" s="741"/>
      <c r="K45" s="813"/>
      <c r="L45" s="813"/>
      <c r="M45" s="813"/>
      <c r="N45" s="810"/>
    </row>
    <row r="46" spans="1:14" s="277" customFormat="1" ht="12.75" customHeight="1">
      <c r="A46" s="738"/>
      <c r="B46" s="741"/>
      <c r="C46" s="741"/>
      <c r="D46" s="741"/>
      <c r="E46" s="741"/>
      <c r="F46" s="741"/>
      <c r="G46" s="741"/>
      <c r="H46" s="741"/>
      <c r="I46" s="741"/>
      <c r="J46" s="741"/>
      <c r="K46" s="813"/>
      <c r="L46" s="813"/>
      <c r="M46" s="813"/>
      <c r="N46" s="810"/>
    </row>
    <row r="47" spans="1:14" s="277" customFormat="1" ht="12.75" customHeight="1">
      <c r="A47" s="345" t="s">
        <v>339</v>
      </c>
      <c r="B47" s="346" t="s">
        <v>341</v>
      </c>
      <c r="C47" s="346" t="s">
        <v>331</v>
      </c>
      <c r="D47" s="346" t="s">
        <v>342</v>
      </c>
      <c r="E47" s="346" t="s">
        <v>325</v>
      </c>
      <c r="F47" s="346" t="s">
        <v>343</v>
      </c>
      <c r="G47" s="346"/>
      <c r="H47" s="347">
        <v>0</v>
      </c>
      <c r="I47" s="346"/>
      <c r="J47" s="822"/>
      <c r="K47" s="820"/>
      <c r="L47" s="820"/>
      <c r="M47" s="820"/>
      <c r="N47" s="821"/>
    </row>
    <row r="48" spans="1:14" s="277" customFormat="1" ht="12.75" customHeight="1">
      <c r="A48" s="738" t="s">
        <v>344</v>
      </c>
      <c r="B48" s="741"/>
      <c r="C48" s="741"/>
      <c r="D48" s="741"/>
      <c r="E48" s="741"/>
      <c r="F48" s="741"/>
      <c r="G48" s="741"/>
      <c r="H48" s="741"/>
      <c r="I48" s="741"/>
      <c r="J48" s="741"/>
      <c r="K48" s="813"/>
      <c r="L48" s="813"/>
      <c r="M48" s="813"/>
      <c r="N48" s="810"/>
    </row>
    <row r="49" spans="1:14" s="277" customFormat="1" ht="12.75" customHeight="1">
      <c r="A49" s="738"/>
      <c r="B49" s="741"/>
      <c r="C49" s="741"/>
      <c r="D49" s="741"/>
      <c r="E49" s="741"/>
      <c r="F49" s="741"/>
      <c r="G49" s="741"/>
      <c r="H49" s="349">
        <v>0</v>
      </c>
      <c r="I49" s="342" t="s">
        <v>331</v>
      </c>
      <c r="J49" s="741" t="s">
        <v>345</v>
      </c>
      <c r="K49" s="813" t="s">
        <v>346</v>
      </c>
      <c r="L49" s="813"/>
      <c r="M49" s="813">
        <v>22</v>
      </c>
      <c r="N49" s="810">
        <v>20</v>
      </c>
    </row>
    <row r="50" spans="1:14" s="277" customFormat="1" ht="12.75" customHeight="1">
      <c r="A50" s="738"/>
      <c r="B50" s="741"/>
      <c r="C50" s="741"/>
      <c r="D50" s="741"/>
      <c r="E50" s="741"/>
      <c r="F50" s="741"/>
      <c r="G50" s="741"/>
      <c r="H50" s="741"/>
      <c r="I50" s="741"/>
      <c r="J50" s="741"/>
      <c r="K50" s="813"/>
      <c r="L50" s="813"/>
      <c r="M50" s="813"/>
      <c r="N50" s="810"/>
    </row>
    <row r="51" spans="1:14" s="277" customFormat="1" ht="12.75" customHeight="1">
      <c r="A51" s="738"/>
      <c r="B51" s="741"/>
      <c r="C51" s="741"/>
      <c r="D51" s="741"/>
      <c r="E51" s="741"/>
      <c r="F51" s="741"/>
      <c r="G51" s="741"/>
      <c r="H51" s="349">
        <v>0</v>
      </c>
      <c r="I51" s="342" t="s">
        <v>323</v>
      </c>
      <c r="J51" s="741" t="s">
        <v>348</v>
      </c>
      <c r="K51" s="813" t="s">
        <v>349</v>
      </c>
      <c r="L51" s="813"/>
      <c r="M51" s="813">
        <v>22</v>
      </c>
      <c r="N51" s="810">
        <v>20</v>
      </c>
    </row>
    <row r="52" spans="1:14" s="277" customFormat="1" ht="12.75" customHeight="1">
      <c r="A52" s="738"/>
      <c r="B52" s="741"/>
      <c r="C52" s="741"/>
      <c r="D52" s="741"/>
      <c r="E52" s="741"/>
      <c r="F52" s="741"/>
      <c r="G52" s="741"/>
      <c r="H52" s="741"/>
      <c r="I52" s="741"/>
      <c r="J52" s="741"/>
      <c r="K52" s="813"/>
      <c r="L52" s="813"/>
      <c r="M52" s="813"/>
      <c r="N52" s="810"/>
    </row>
    <row r="53" spans="1:14" s="277" customFormat="1" ht="12.75" customHeight="1">
      <c r="A53" s="738"/>
      <c r="B53" s="741"/>
      <c r="C53" s="741"/>
      <c r="D53" s="741"/>
      <c r="E53" s="741"/>
      <c r="F53" s="741"/>
      <c r="G53" s="741"/>
      <c r="H53" s="349">
        <v>0</v>
      </c>
      <c r="I53" s="342"/>
      <c r="J53" s="741"/>
      <c r="K53" s="813"/>
      <c r="L53" s="813"/>
      <c r="M53" s="813"/>
      <c r="N53" s="810"/>
    </row>
    <row r="54" spans="1:14" s="277" customFormat="1" ht="12.75" customHeight="1" thickBot="1">
      <c r="A54" s="811"/>
      <c r="B54" s="812"/>
      <c r="C54" s="812"/>
      <c r="D54" s="812"/>
      <c r="E54" s="812"/>
      <c r="F54" s="812"/>
      <c r="G54" s="812"/>
      <c r="H54" s="812"/>
      <c r="I54" s="812"/>
      <c r="J54" s="812"/>
      <c r="K54" s="815"/>
      <c r="L54" s="815"/>
      <c r="M54" s="815"/>
      <c r="N54" s="814"/>
    </row>
    <row r="55" spans="1:14" s="277" customFormat="1" ht="7.5" customHeight="1" thickTop="1">
      <c r="A55" s="279"/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</row>
    <row r="56" spans="1:14" s="277" customFormat="1" ht="7.5" customHeight="1" thickBot="1">
      <c r="A56" s="279"/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</row>
    <row r="57" spans="1:14" s="277" customFormat="1" ht="12.75" customHeight="1" thickTop="1">
      <c r="A57" s="737" t="s">
        <v>311</v>
      </c>
      <c r="B57" s="739"/>
      <c r="C57" s="739"/>
      <c r="D57" s="739"/>
      <c r="E57" s="739"/>
      <c r="F57" s="739"/>
      <c r="G57" s="739"/>
      <c r="H57" s="816" t="s">
        <v>312</v>
      </c>
      <c r="I57" s="816"/>
      <c r="J57" s="816"/>
      <c r="K57" s="816"/>
      <c r="L57" s="816"/>
      <c r="M57" s="816"/>
      <c r="N57" s="817"/>
    </row>
    <row r="58" spans="1:14" s="277" customFormat="1" ht="12.75" customHeight="1">
      <c r="A58" s="738"/>
      <c r="B58" s="741"/>
      <c r="C58" s="741"/>
      <c r="D58" s="741"/>
      <c r="E58" s="741"/>
      <c r="F58" s="741"/>
      <c r="G58" s="741"/>
      <c r="H58" s="818" t="s">
        <v>313</v>
      </c>
      <c r="I58" s="818"/>
      <c r="J58" s="818"/>
      <c r="K58" s="818"/>
      <c r="L58" s="818"/>
      <c r="M58" s="818"/>
      <c r="N58" s="819"/>
    </row>
    <row r="59" spans="1:14" s="277" customFormat="1" ht="12.75" customHeight="1">
      <c r="A59" s="738"/>
      <c r="B59" s="741"/>
      <c r="C59" s="741"/>
      <c r="D59" s="741"/>
      <c r="E59" s="741"/>
      <c r="F59" s="741"/>
      <c r="G59" s="741"/>
      <c r="H59" s="818" t="s">
        <v>314</v>
      </c>
      <c r="I59" s="818"/>
      <c r="J59" s="818"/>
      <c r="K59" s="818"/>
      <c r="L59" s="818"/>
      <c r="M59" s="818"/>
      <c r="N59" s="819"/>
    </row>
    <row r="60" spans="1:14" s="277" customFormat="1" ht="12.75" customHeight="1">
      <c r="A60" s="738"/>
      <c r="B60" s="741"/>
      <c r="C60" s="741"/>
      <c r="D60" s="741"/>
      <c r="E60" s="741"/>
      <c r="F60" s="741"/>
      <c r="G60" s="741"/>
      <c r="H60" s="818" t="s">
        <v>315</v>
      </c>
      <c r="I60" s="818"/>
      <c r="J60" s="818"/>
      <c r="K60" s="818"/>
      <c r="L60" s="818"/>
      <c r="M60" s="818"/>
      <c r="N60" s="819"/>
    </row>
    <row r="61" spans="1:14" s="277" customFormat="1" ht="12.75" customHeight="1">
      <c r="A61" s="738"/>
      <c r="B61" s="741"/>
      <c r="C61" s="741"/>
      <c r="D61" s="741"/>
      <c r="E61" s="741"/>
      <c r="F61" s="741"/>
      <c r="G61" s="741"/>
      <c r="H61" s="818" t="s">
        <v>316</v>
      </c>
      <c r="I61" s="818"/>
      <c r="J61" s="818"/>
      <c r="K61" s="818"/>
      <c r="L61" s="818"/>
      <c r="M61" s="818"/>
      <c r="N61" s="819"/>
    </row>
    <row r="62" spans="1:14" s="277" customFormat="1" ht="12.75" customHeight="1">
      <c r="A62" s="738"/>
      <c r="B62" s="741"/>
      <c r="C62" s="741"/>
      <c r="D62" s="741"/>
      <c r="E62" s="741"/>
      <c r="F62" s="741"/>
      <c r="G62" s="741"/>
      <c r="H62" s="741" t="s">
        <v>317</v>
      </c>
      <c r="I62" s="741"/>
      <c r="J62" s="741" t="s">
        <v>3</v>
      </c>
      <c r="K62" s="741" t="s">
        <v>318</v>
      </c>
      <c r="L62" s="280" t="s">
        <v>319</v>
      </c>
      <c r="M62" s="280" t="s">
        <v>320</v>
      </c>
      <c r="N62" s="281" t="s">
        <v>321</v>
      </c>
    </row>
    <row r="63" spans="1:14" s="277" customFormat="1" ht="12.75" customHeight="1">
      <c r="A63" s="738"/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 t="s">
        <v>322</v>
      </c>
      <c r="M63" s="741"/>
      <c r="N63" s="742"/>
    </row>
    <row r="64" spans="1:14" s="277" customFormat="1" ht="12.75" customHeight="1" thickBot="1">
      <c r="A64" s="811">
        <v>1</v>
      </c>
      <c r="B64" s="812"/>
      <c r="C64" s="812"/>
      <c r="D64" s="812"/>
      <c r="E64" s="812"/>
      <c r="F64" s="812"/>
      <c r="G64" s="812"/>
      <c r="H64" s="812">
        <v>2</v>
      </c>
      <c r="I64" s="812"/>
      <c r="J64" s="343">
        <v>3</v>
      </c>
      <c r="K64" s="343">
        <v>4</v>
      </c>
      <c r="L64" s="343">
        <v>5</v>
      </c>
      <c r="M64" s="343">
        <v>6</v>
      </c>
      <c r="N64" s="344">
        <v>7</v>
      </c>
    </row>
    <row r="65" spans="1:14" s="277" customFormat="1" ht="12.75" customHeight="1" thickTop="1">
      <c r="A65" s="345" t="s">
        <v>339</v>
      </c>
      <c r="B65" s="346" t="s">
        <v>324</v>
      </c>
      <c r="C65" s="346" t="s">
        <v>333</v>
      </c>
      <c r="D65" s="346" t="s">
        <v>335</v>
      </c>
      <c r="E65" s="346" t="s">
        <v>332</v>
      </c>
      <c r="F65" s="346" t="s">
        <v>332</v>
      </c>
      <c r="G65" s="346"/>
      <c r="H65" s="347">
        <v>0</v>
      </c>
      <c r="I65" s="346"/>
      <c r="J65" s="822"/>
      <c r="K65" s="820"/>
      <c r="L65" s="820"/>
      <c r="M65" s="820"/>
      <c r="N65" s="821"/>
    </row>
    <row r="66" spans="1:14" s="277" customFormat="1" ht="12.75" customHeight="1">
      <c r="A66" s="738" t="s">
        <v>350</v>
      </c>
      <c r="B66" s="741"/>
      <c r="C66" s="741"/>
      <c r="D66" s="741"/>
      <c r="E66" s="741"/>
      <c r="F66" s="741"/>
      <c r="G66" s="741"/>
      <c r="H66" s="741"/>
      <c r="I66" s="741"/>
      <c r="J66" s="741"/>
      <c r="K66" s="813"/>
      <c r="L66" s="813"/>
      <c r="M66" s="813"/>
      <c r="N66" s="810"/>
    </row>
    <row r="67" spans="1:14" s="277" customFormat="1" ht="12.75" customHeight="1">
      <c r="A67" s="738"/>
      <c r="B67" s="741"/>
      <c r="C67" s="741"/>
      <c r="D67" s="741"/>
      <c r="E67" s="741"/>
      <c r="F67" s="741"/>
      <c r="G67" s="741"/>
      <c r="H67" s="349">
        <v>0</v>
      </c>
      <c r="I67" s="342"/>
      <c r="J67" s="741"/>
      <c r="K67" s="813"/>
      <c r="L67" s="813"/>
      <c r="M67" s="813"/>
      <c r="N67" s="810"/>
    </row>
    <row r="68" spans="1:14" s="277" customFormat="1" ht="12.75" customHeight="1">
      <c r="A68" s="738"/>
      <c r="B68" s="741"/>
      <c r="C68" s="741"/>
      <c r="D68" s="741"/>
      <c r="E68" s="741"/>
      <c r="F68" s="741"/>
      <c r="G68" s="741"/>
      <c r="H68" s="741"/>
      <c r="I68" s="741"/>
      <c r="J68" s="741"/>
      <c r="K68" s="813"/>
      <c r="L68" s="813"/>
      <c r="M68" s="813"/>
      <c r="N68" s="810"/>
    </row>
    <row r="69" spans="1:14" s="277" customFormat="1" ht="12.75" customHeight="1">
      <c r="A69" s="738"/>
      <c r="B69" s="741"/>
      <c r="C69" s="741"/>
      <c r="D69" s="741"/>
      <c r="E69" s="741"/>
      <c r="F69" s="741"/>
      <c r="G69" s="741"/>
      <c r="H69" s="349">
        <v>0</v>
      </c>
      <c r="I69" s="342" t="s">
        <v>323</v>
      </c>
      <c r="J69" s="741" t="s">
        <v>351</v>
      </c>
      <c r="K69" s="813" t="s">
        <v>352</v>
      </c>
      <c r="L69" s="813"/>
      <c r="M69" s="813"/>
      <c r="N69" s="810" t="s">
        <v>353</v>
      </c>
    </row>
    <row r="70" spans="1:14" s="277" customFormat="1" ht="12.75" customHeight="1">
      <c r="A70" s="738"/>
      <c r="B70" s="741"/>
      <c r="C70" s="741"/>
      <c r="D70" s="741"/>
      <c r="E70" s="741"/>
      <c r="F70" s="741"/>
      <c r="G70" s="741"/>
      <c r="H70" s="741"/>
      <c r="I70" s="741"/>
      <c r="J70" s="741"/>
      <c r="K70" s="813"/>
      <c r="L70" s="813"/>
      <c r="M70" s="813"/>
      <c r="N70" s="810"/>
    </row>
    <row r="71" spans="1:14" s="277" customFormat="1" ht="12.75" customHeight="1">
      <c r="A71" s="738"/>
      <c r="B71" s="741"/>
      <c r="C71" s="741"/>
      <c r="D71" s="741"/>
      <c r="E71" s="741"/>
      <c r="F71" s="741"/>
      <c r="G71" s="741"/>
      <c r="H71" s="349">
        <v>0</v>
      </c>
      <c r="I71" s="342"/>
      <c r="J71" s="741"/>
      <c r="K71" s="813"/>
      <c r="L71" s="813"/>
      <c r="M71" s="813"/>
      <c r="N71" s="810"/>
    </row>
    <row r="72" spans="1:14" s="277" customFormat="1" ht="12.75" customHeight="1">
      <c r="A72" s="738"/>
      <c r="B72" s="741"/>
      <c r="C72" s="741"/>
      <c r="D72" s="741"/>
      <c r="E72" s="741"/>
      <c r="F72" s="741"/>
      <c r="G72" s="741"/>
      <c r="H72" s="741"/>
      <c r="I72" s="741"/>
      <c r="J72" s="741"/>
      <c r="K72" s="813"/>
      <c r="L72" s="813"/>
      <c r="M72" s="813"/>
      <c r="N72" s="810"/>
    </row>
    <row r="73" spans="1:14" s="277" customFormat="1" ht="12.75" customHeight="1">
      <c r="A73" s="291" t="s">
        <v>341</v>
      </c>
      <c r="B73" s="342" t="s">
        <v>324</v>
      </c>
      <c r="C73" s="342" t="s">
        <v>331</v>
      </c>
      <c r="D73" s="342" t="s">
        <v>332</v>
      </c>
      <c r="E73" s="342" t="s">
        <v>332</v>
      </c>
      <c r="F73" s="342" t="s">
        <v>333</v>
      </c>
      <c r="G73" s="342"/>
      <c r="H73" s="349">
        <v>0</v>
      </c>
      <c r="I73" s="342"/>
      <c r="J73" s="741"/>
      <c r="K73" s="813"/>
      <c r="L73" s="813"/>
      <c r="M73" s="813"/>
      <c r="N73" s="810"/>
    </row>
    <row r="74" spans="1:14" s="277" customFormat="1" ht="12.75" customHeight="1">
      <c r="A74" s="738" t="s">
        <v>354</v>
      </c>
      <c r="B74" s="741"/>
      <c r="C74" s="741"/>
      <c r="D74" s="741"/>
      <c r="E74" s="741"/>
      <c r="F74" s="741"/>
      <c r="G74" s="741"/>
      <c r="H74" s="741"/>
      <c r="I74" s="741"/>
      <c r="J74" s="741"/>
      <c r="K74" s="813"/>
      <c r="L74" s="813"/>
      <c r="M74" s="813"/>
      <c r="N74" s="810"/>
    </row>
    <row r="75" spans="1:14" s="277" customFormat="1" ht="12.75" customHeight="1">
      <c r="A75" s="738"/>
      <c r="B75" s="741"/>
      <c r="C75" s="741"/>
      <c r="D75" s="741"/>
      <c r="E75" s="741"/>
      <c r="F75" s="741"/>
      <c r="G75" s="741"/>
      <c r="H75" s="349">
        <v>0</v>
      </c>
      <c r="I75" s="342" t="s">
        <v>331</v>
      </c>
      <c r="J75" s="741" t="s">
        <v>355</v>
      </c>
      <c r="K75" s="813" t="s">
        <v>352</v>
      </c>
      <c r="L75" s="813"/>
      <c r="M75" s="813" t="s">
        <v>325</v>
      </c>
      <c r="N75" s="810"/>
    </row>
    <row r="76" spans="1:14" s="277" customFormat="1" ht="12.75" customHeight="1">
      <c r="A76" s="738"/>
      <c r="B76" s="741"/>
      <c r="C76" s="741"/>
      <c r="D76" s="741"/>
      <c r="E76" s="741"/>
      <c r="F76" s="741"/>
      <c r="G76" s="741"/>
      <c r="H76" s="741"/>
      <c r="I76" s="741"/>
      <c r="J76" s="741"/>
      <c r="K76" s="813"/>
      <c r="L76" s="813"/>
      <c r="M76" s="813"/>
      <c r="N76" s="810"/>
    </row>
    <row r="77" spans="1:14" s="277" customFormat="1" ht="12.75" customHeight="1">
      <c r="A77" s="738"/>
      <c r="B77" s="741"/>
      <c r="C77" s="741"/>
      <c r="D77" s="741"/>
      <c r="E77" s="741"/>
      <c r="F77" s="741"/>
      <c r="G77" s="741"/>
      <c r="H77" s="349">
        <v>0</v>
      </c>
      <c r="I77" s="342" t="s">
        <v>323</v>
      </c>
      <c r="J77" s="741" t="s">
        <v>356</v>
      </c>
      <c r="K77" s="813" t="s">
        <v>357</v>
      </c>
      <c r="L77" s="813"/>
      <c r="M77" s="813" t="s">
        <v>358</v>
      </c>
      <c r="N77" s="810"/>
    </row>
    <row r="78" spans="1:14" s="277" customFormat="1" ht="12.75" customHeight="1">
      <c r="A78" s="738"/>
      <c r="B78" s="741"/>
      <c r="C78" s="741"/>
      <c r="D78" s="741"/>
      <c r="E78" s="741"/>
      <c r="F78" s="741"/>
      <c r="G78" s="741"/>
      <c r="H78" s="741"/>
      <c r="I78" s="741"/>
      <c r="J78" s="741"/>
      <c r="K78" s="813"/>
      <c r="L78" s="813"/>
      <c r="M78" s="813"/>
      <c r="N78" s="810"/>
    </row>
    <row r="79" spans="1:14" s="277" customFormat="1" ht="12.75" customHeight="1">
      <c r="A79" s="738"/>
      <c r="B79" s="741"/>
      <c r="C79" s="741"/>
      <c r="D79" s="741"/>
      <c r="E79" s="741"/>
      <c r="F79" s="741"/>
      <c r="G79" s="741"/>
      <c r="H79" s="349">
        <v>0</v>
      </c>
      <c r="I79" s="342"/>
      <c r="J79" s="741"/>
      <c r="K79" s="813"/>
      <c r="L79" s="813"/>
      <c r="M79" s="813"/>
      <c r="N79" s="810"/>
    </row>
    <row r="80" spans="1:14" s="277" customFormat="1" ht="12.75" customHeight="1">
      <c r="A80" s="738"/>
      <c r="B80" s="741"/>
      <c r="C80" s="741"/>
      <c r="D80" s="741"/>
      <c r="E80" s="741"/>
      <c r="F80" s="741"/>
      <c r="G80" s="741"/>
      <c r="H80" s="741"/>
      <c r="I80" s="741"/>
      <c r="J80" s="741"/>
      <c r="K80" s="813"/>
      <c r="L80" s="813"/>
      <c r="M80" s="813"/>
      <c r="N80" s="810"/>
    </row>
    <row r="81" spans="1:14" s="277" customFormat="1" ht="12.75" customHeight="1">
      <c r="A81" s="291" t="s">
        <v>341</v>
      </c>
      <c r="B81" s="342" t="s">
        <v>324</v>
      </c>
      <c r="C81" s="342" t="s">
        <v>331</v>
      </c>
      <c r="D81" s="342" t="s">
        <v>332</v>
      </c>
      <c r="E81" s="342" t="s">
        <v>332</v>
      </c>
      <c r="F81" s="342" t="s">
        <v>331</v>
      </c>
      <c r="G81" s="342"/>
      <c r="H81" s="349">
        <v>0</v>
      </c>
      <c r="I81" s="342"/>
      <c r="J81" s="741"/>
      <c r="K81" s="813"/>
      <c r="L81" s="813"/>
      <c r="M81" s="813"/>
      <c r="N81" s="810"/>
    </row>
    <row r="82" spans="1:14" s="277" customFormat="1" ht="12.75" customHeight="1">
      <c r="A82" s="738" t="s">
        <v>359</v>
      </c>
      <c r="B82" s="741"/>
      <c r="C82" s="741"/>
      <c r="D82" s="741"/>
      <c r="E82" s="741"/>
      <c r="F82" s="741"/>
      <c r="G82" s="741"/>
      <c r="H82" s="741"/>
      <c r="I82" s="741"/>
      <c r="J82" s="741"/>
      <c r="K82" s="813"/>
      <c r="L82" s="813"/>
      <c r="M82" s="813"/>
      <c r="N82" s="810"/>
    </row>
    <row r="83" spans="1:14" s="277" customFormat="1" ht="12.75" customHeight="1">
      <c r="A83" s="738"/>
      <c r="B83" s="741"/>
      <c r="C83" s="741"/>
      <c r="D83" s="741"/>
      <c r="E83" s="741"/>
      <c r="F83" s="741"/>
      <c r="G83" s="741"/>
      <c r="H83" s="349">
        <v>0</v>
      </c>
      <c r="I83" s="342" t="s">
        <v>331</v>
      </c>
      <c r="J83" s="741" t="s">
        <v>360</v>
      </c>
      <c r="K83" s="813"/>
      <c r="L83" s="813"/>
      <c r="M83" s="813" t="s">
        <v>361</v>
      </c>
      <c r="N83" s="810"/>
    </row>
    <row r="84" spans="1:14" s="277" customFormat="1" ht="12.75" customHeight="1">
      <c r="A84" s="738"/>
      <c r="B84" s="741"/>
      <c r="C84" s="741"/>
      <c r="D84" s="741"/>
      <c r="E84" s="741"/>
      <c r="F84" s="741"/>
      <c r="G84" s="741"/>
      <c r="H84" s="741"/>
      <c r="I84" s="741"/>
      <c r="J84" s="741"/>
      <c r="K84" s="813"/>
      <c r="L84" s="813"/>
      <c r="M84" s="813"/>
      <c r="N84" s="810"/>
    </row>
    <row r="85" spans="1:14" s="277" customFormat="1" ht="12.75" customHeight="1">
      <c r="A85" s="738"/>
      <c r="B85" s="741"/>
      <c r="C85" s="741"/>
      <c r="D85" s="741"/>
      <c r="E85" s="741"/>
      <c r="F85" s="741"/>
      <c r="G85" s="741"/>
      <c r="H85" s="349">
        <v>0</v>
      </c>
      <c r="I85" s="342" t="s">
        <v>323</v>
      </c>
      <c r="J85" s="741" t="s">
        <v>356</v>
      </c>
      <c r="K85" s="813"/>
      <c r="L85" s="813"/>
      <c r="M85" s="813" t="s">
        <v>362</v>
      </c>
      <c r="N85" s="810"/>
    </row>
    <row r="86" spans="1:14" s="277" customFormat="1" ht="12.75" customHeight="1">
      <c r="A86" s="738"/>
      <c r="B86" s="741"/>
      <c r="C86" s="741"/>
      <c r="D86" s="741"/>
      <c r="E86" s="741"/>
      <c r="F86" s="741"/>
      <c r="G86" s="741"/>
      <c r="H86" s="741"/>
      <c r="I86" s="741"/>
      <c r="J86" s="741"/>
      <c r="K86" s="813"/>
      <c r="L86" s="813"/>
      <c r="M86" s="813"/>
      <c r="N86" s="810"/>
    </row>
    <row r="87" spans="1:14" s="277" customFormat="1" ht="12.75" customHeight="1">
      <c r="A87" s="738"/>
      <c r="B87" s="741"/>
      <c r="C87" s="741"/>
      <c r="D87" s="741"/>
      <c r="E87" s="741"/>
      <c r="F87" s="741"/>
      <c r="G87" s="741"/>
      <c r="H87" s="349">
        <v>0</v>
      </c>
      <c r="I87" s="342"/>
      <c r="J87" s="741"/>
      <c r="K87" s="813"/>
      <c r="L87" s="813"/>
      <c r="M87" s="813"/>
      <c r="N87" s="810"/>
    </row>
    <row r="88" spans="1:14" s="277" customFormat="1" ht="12.75" customHeight="1">
      <c r="A88" s="738"/>
      <c r="B88" s="741"/>
      <c r="C88" s="741"/>
      <c r="D88" s="741"/>
      <c r="E88" s="741"/>
      <c r="F88" s="741"/>
      <c r="G88" s="741"/>
      <c r="H88" s="741"/>
      <c r="I88" s="741"/>
      <c r="J88" s="741"/>
      <c r="K88" s="813"/>
      <c r="L88" s="813"/>
      <c r="M88" s="813"/>
      <c r="N88" s="810"/>
    </row>
    <row r="89" spans="1:14" s="277" customFormat="1" ht="12.75" customHeight="1">
      <c r="A89" s="291" t="s">
        <v>361</v>
      </c>
      <c r="B89" s="342" t="s">
        <v>339</v>
      </c>
      <c r="C89" s="342" t="s">
        <v>333</v>
      </c>
      <c r="D89" s="342" t="s">
        <v>332</v>
      </c>
      <c r="E89" s="342" t="s">
        <v>333</v>
      </c>
      <c r="F89" s="342" t="s">
        <v>333</v>
      </c>
      <c r="G89" s="342"/>
      <c r="H89" s="349">
        <v>0</v>
      </c>
      <c r="I89" s="342" t="s">
        <v>333</v>
      </c>
      <c r="J89" s="741" t="s">
        <v>363</v>
      </c>
      <c r="K89" s="813" t="s">
        <v>349</v>
      </c>
      <c r="L89" s="813"/>
      <c r="M89" s="813" t="s">
        <v>364</v>
      </c>
      <c r="N89" s="810" t="s">
        <v>364</v>
      </c>
    </row>
    <row r="90" spans="1:14" s="277" customFormat="1" ht="12.75" customHeight="1">
      <c r="A90" s="738" t="s">
        <v>365</v>
      </c>
      <c r="B90" s="741"/>
      <c r="C90" s="741"/>
      <c r="D90" s="741"/>
      <c r="E90" s="741"/>
      <c r="F90" s="741"/>
      <c r="G90" s="741"/>
      <c r="H90" s="741"/>
      <c r="I90" s="741"/>
      <c r="J90" s="741"/>
      <c r="K90" s="813"/>
      <c r="L90" s="813"/>
      <c r="M90" s="813"/>
      <c r="N90" s="810"/>
    </row>
    <row r="91" spans="1:14" s="277" customFormat="1" ht="12.75" customHeight="1">
      <c r="A91" s="738"/>
      <c r="B91" s="741"/>
      <c r="C91" s="741"/>
      <c r="D91" s="741"/>
      <c r="E91" s="741"/>
      <c r="F91" s="741"/>
      <c r="G91" s="741"/>
      <c r="H91" s="349">
        <v>0</v>
      </c>
      <c r="I91" s="342" t="s">
        <v>333</v>
      </c>
      <c r="J91" s="741" t="s">
        <v>366</v>
      </c>
      <c r="K91" s="813" t="s">
        <v>349</v>
      </c>
      <c r="L91" s="813"/>
      <c r="M91" s="813" t="s">
        <v>331</v>
      </c>
      <c r="N91" s="810"/>
    </row>
    <row r="92" spans="1:14" s="277" customFormat="1" ht="12.75" customHeight="1">
      <c r="A92" s="738"/>
      <c r="B92" s="741"/>
      <c r="C92" s="741"/>
      <c r="D92" s="741"/>
      <c r="E92" s="741"/>
      <c r="F92" s="741"/>
      <c r="G92" s="741"/>
      <c r="H92" s="741"/>
      <c r="I92" s="741"/>
      <c r="J92" s="741"/>
      <c r="K92" s="813"/>
      <c r="L92" s="813"/>
      <c r="M92" s="813"/>
      <c r="N92" s="810"/>
    </row>
    <row r="93" spans="1:14" s="277" customFormat="1" ht="12.75" customHeight="1">
      <c r="A93" s="738"/>
      <c r="B93" s="741"/>
      <c r="C93" s="741"/>
      <c r="D93" s="741"/>
      <c r="E93" s="741"/>
      <c r="F93" s="741"/>
      <c r="G93" s="741"/>
      <c r="H93" s="349">
        <v>0</v>
      </c>
      <c r="I93" s="342" t="s">
        <v>331</v>
      </c>
      <c r="J93" s="741" t="s">
        <v>345</v>
      </c>
      <c r="K93" s="813" t="s">
        <v>349</v>
      </c>
      <c r="L93" s="813"/>
      <c r="M93" s="813">
        <v>22</v>
      </c>
      <c r="N93" s="810">
        <v>20</v>
      </c>
    </row>
    <row r="94" spans="1:14" s="277" customFormat="1" ht="12.75" customHeight="1">
      <c r="A94" s="738"/>
      <c r="B94" s="741"/>
      <c r="C94" s="741"/>
      <c r="D94" s="741"/>
      <c r="E94" s="741"/>
      <c r="F94" s="741"/>
      <c r="G94" s="741"/>
      <c r="H94" s="741"/>
      <c r="I94" s="741"/>
      <c r="J94" s="741"/>
      <c r="K94" s="813"/>
      <c r="L94" s="813"/>
      <c r="M94" s="813"/>
      <c r="N94" s="810"/>
    </row>
    <row r="95" spans="1:14" s="277" customFormat="1" ht="12.75" customHeight="1">
      <c r="A95" s="738"/>
      <c r="B95" s="741"/>
      <c r="C95" s="741"/>
      <c r="D95" s="741"/>
      <c r="E95" s="741"/>
      <c r="F95" s="741"/>
      <c r="G95" s="741"/>
      <c r="H95" s="349">
        <v>0</v>
      </c>
      <c r="I95" s="342" t="s">
        <v>323</v>
      </c>
      <c r="J95" s="741" t="s">
        <v>348</v>
      </c>
      <c r="K95" s="813" t="s">
        <v>346</v>
      </c>
      <c r="L95" s="813"/>
      <c r="M95" s="813">
        <v>22</v>
      </c>
      <c r="N95" s="810">
        <v>20</v>
      </c>
    </row>
    <row r="96" spans="1:14" s="277" customFormat="1" ht="12.75" customHeight="1">
      <c r="A96" s="738"/>
      <c r="B96" s="741"/>
      <c r="C96" s="741"/>
      <c r="D96" s="741"/>
      <c r="E96" s="741"/>
      <c r="F96" s="741"/>
      <c r="G96" s="741"/>
      <c r="H96" s="741"/>
      <c r="I96" s="741"/>
      <c r="J96" s="741"/>
      <c r="K96" s="813"/>
      <c r="L96" s="813"/>
      <c r="M96" s="813"/>
      <c r="N96" s="810"/>
    </row>
    <row r="97" spans="1:14" s="277" customFormat="1" ht="12.75" customHeight="1">
      <c r="A97" s="291" t="s">
        <v>361</v>
      </c>
      <c r="B97" s="342" t="s">
        <v>341</v>
      </c>
      <c r="C97" s="342" t="s">
        <v>331</v>
      </c>
      <c r="D97" s="342" t="s">
        <v>331</v>
      </c>
      <c r="E97" s="342" t="s">
        <v>323</v>
      </c>
      <c r="F97" s="342" t="s">
        <v>333</v>
      </c>
      <c r="G97" s="342"/>
      <c r="H97" s="349">
        <v>0</v>
      </c>
      <c r="I97" s="342"/>
      <c r="J97" s="741"/>
      <c r="K97" s="813"/>
      <c r="L97" s="813"/>
      <c r="M97" s="813"/>
      <c r="N97" s="810"/>
    </row>
    <row r="98" spans="1:14" s="277" customFormat="1" ht="12.75" customHeight="1">
      <c r="A98" s="738" t="s">
        <v>367</v>
      </c>
      <c r="B98" s="741"/>
      <c r="C98" s="741"/>
      <c r="D98" s="741"/>
      <c r="E98" s="741"/>
      <c r="F98" s="741"/>
      <c r="G98" s="741"/>
      <c r="H98" s="741"/>
      <c r="I98" s="741"/>
      <c r="J98" s="741"/>
      <c r="K98" s="813"/>
      <c r="L98" s="813"/>
      <c r="M98" s="813"/>
      <c r="N98" s="810"/>
    </row>
    <row r="99" spans="1:14" s="277" customFormat="1" ht="12.75" customHeight="1">
      <c r="A99" s="738"/>
      <c r="B99" s="741"/>
      <c r="C99" s="741"/>
      <c r="D99" s="741"/>
      <c r="E99" s="741"/>
      <c r="F99" s="741"/>
      <c r="G99" s="741"/>
      <c r="H99" s="349">
        <v>0</v>
      </c>
      <c r="I99" s="342" t="s">
        <v>331</v>
      </c>
      <c r="J99" s="741" t="s">
        <v>368</v>
      </c>
      <c r="K99" s="813" t="s">
        <v>349</v>
      </c>
      <c r="L99" s="813"/>
      <c r="M99" s="813" t="s">
        <v>369</v>
      </c>
      <c r="N99" s="810"/>
    </row>
    <row r="100" spans="1:14" s="277" customFormat="1" ht="12.75" customHeight="1">
      <c r="A100" s="738"/>
      <c r="B100" s="741"/>
      <c r="C100" s="741"/>
      <c r="D100" s="741"/>
      <c r="E100" s="741"/>
      <c r="F100" s="741"/>
      <c r="G100" s="741"/>
      <c r="H100" s="741"/>
      <c r="I100" s="741"/>
      <c r="J100" s="741"/>
      <c r="K100" s="813"/>
      <c r="L100" s="813"/>
      <c r="M100" s="813"/>
      <c r="N100" s="810"/>
    </row>
    <row r="101" spans="1:14" s="277" customFormat="1" ht="12.75" customHeight="1">
      <c r="A101" s="738"/>
      <c r="B101" s="741"/>
      <c r="C101" s="741"/>
      <c r="D101" s="741"/>
      <c r="E101" s="741"/>
      <c r="F101" s="741"/>
      <c r="G101" s="741"/>
      <c r="H101" s="349">
        <v>0</v>
      </c>
      <c r="I101" s="342" t="s">
        <v>323</v>
      </c>
      <c r="J101" s="741" t="s">
        <v>370</v>
      </c>
      <c r="K101" s="813" t="s">
        <v>346</v>
      </c>
      <c r="L101" s="813"/>
      <c r="M101" s="813" t="s">
        <v>347</v>
      </c>
      <c r="N101" s="810"/>
    </row>
    <row r="102" spans="1:14" s="277" customFormat="1" ht="12.75" customHeight="1">
      <c r="A102" s="738"/>
      <c r="B102" s="741"/>
      <c r="C102" s="741"/>
      <c r="D102" s="741"/>
      <c r="E102" s="741"/>
      <c r="F102" s="741"/>
      <c r="G102" s="741"/>
      <c r="H102" s="741"/>
      <c r="I102" s="741"/>
      <c r="J102" s="741"/>
      <c r="K102" s="813"/>
      <c r="L102" s="813"/>
      <c r="M102" s="813"/>
      <c r="N102" s="810"/>
    </row>
    <row r="103" spans="1:14" s="277" customFormat="1" ht="12.75" customHeight="1">
      <c r="A103" s="738"/>
      <c r="B103" s="741"/>
      <c r="C103" s="741"/>
      <c r="D103" s="741"/>
      <c r="E103" s="741"/>
      <c r="F103" s="741"/>
      <c r="G103" s="741"/>
      <c r="H103" s="349">
        <v>0</v>
      </c>
      <c r="I103" s="342"/>
      <c r="J103" s="741"/>
      <c r="K103" s="813"/>
      <c r="L103" s="813"/>
      <c r="M103" s="813"/>
      <c r="N103" s="810"/>
    </row>
    <row r="104" spans="1:14" s="277" customFormat="1" ht="12.75" customHeight="1">
      <c r="A104" s="738"/>
      <c r="B104" s="741"/>
      <c r="C104" s="741"/>
      <c r="D104" s="741"/>
      <c r="E104" s="741"/>
      <c r="F104" s="741"/>
      <c r="G104" s="741"/>
      <c r="H104" s="741"/>
      <c r="I104" s="741"/>
      <c r="J104" s="741"/>
      <c r="K104" s="813"/>
      <c r="L104" s="813"/>
      <c r="M104" s="813"/>
      <c r="N104" s="810"/>
    </row>
    <row r="105" spans="1:14" s="277" customFormat="1" ht="12.75" customHeight="1">
      <c r="A105" s="345" t="s">
        <v>361</v>
      </c>
      <c r="B105" s="346" t="s">
        <v>324</v>
      </c>
      <c r="C105" s="346" t="s">
        <v>343</v>
      </c>
      <c r="D105" s="346" t="s">
        <v>325</v>
      </c>
      <c r="E105" s="346" t="s">
        <v>325</v>
      </c>
      <c r="F105" s="346" t="s">
        <v>325</v>
      </c>
      <c r="G105" s="346"/>
      <c r="H105" s="347">
        <v>0</v>
      </c>
      <c r="I105" s="346"/>
      <c r="J105" s="822"/>
      <c r="K105" s="820"/>
      <c r="L105" s="820"/>
      <c r="M105" s="820"/>
      <c r="N105" s="821"/>
    </row>
    <row r="106" spans="1:14" s="277" customFormat="1" ht="12.75" customHeight="1">
      <c r="A106" s="738" t="s">
        <v>371</v>
      </c>
      <c r="B106" s="741"/>
      <c r="C106" s="741"/>
      <c r="D106" s="741"/>
      <c r="E106" s="741"/>
      <c r="F106" s="741"/>
      <c r="G106" s="741"/>
      <c r="H106" s="741"/>
      <c r="I106" s="741"/>
      <c r="J106" s="741"/>
      <c r="K106" s="813"/>
      <c r="L106" s="813"/>
      <c r="M106" s="813"/>
      <c r="N106" s="810"/>
    </row>
    <row r="107" spans="1:14" s="277" customFormat="1" ht="12.75" customHeight="1">
      <c r="A107" s="738"/>
      <c r="B107" s="741"/>
      <c r="C107" s="741"/>
      <c r="D107" s="741"/>
      <c r="E107" s="741"/>
      <c r="F107" s="741"/>
      <c r="G107" s="741"/>
      <c r="H107" s="349">
        <v>0</v>
      </c>
      <c r="I107" s="342" t="s">
        <v>331</v>
      </c>
      <c r="J107" s="741" t="s">
        <v>372</v>
      </c>
      <c r="K107" s="813" t="s">
        <v>349</v>
      </c>
      <c r="L107" s="813"/>
      <c r="M107" s="813"/>
      <c r="N107" s="810"/>
    </row>
    <row r="108" spans="1:14" s="277" customFormat="1" ht="12.75" customHeight="1">
      <c r="A108" s="738"/>
      <c r="B108" s="741"/>
      <c r="C108" s="741"/>
      <c r="D108" s="741"/>
      <c r="E108" s="741"/>
      <c r="F108" s="741"/>
      <c r="G108" s="741"/>
      <c r="H108" s="741"/>
      <c r="I108" s="741"/>
      <c r="J108" s="741"/>
      <c r="K108" s="813"/>
      <c r="L108" s="813"/>
      <c r="M108" s="813"/>
      <c r="N108" s="810"/>
    </row>
    <row r="109" spans="1:14" s="277" customFormat="1" ht="12.75" customHeight="1">
      <c r="A109" s="738"/>
      <c r="B109" s="741"/>
      <c r="C109" s="741"/>
      <c r="D109" s="741"/>
      <c r="E109" s="741"/>
      <c r="F109" s="741"/>
      <c r="G109" s="741"/>
      <c r="H109" s="349">
        <v>0</v>
      </c>
      <c r="I109" s="342" t="s">
        <v>323</v>
      </c>
      <c r="J109" s="741" t="s">
        <v>373</v>
      </c>
      <c r="K109" s="813" t="s">
        <v>379</v>
      </c>
      <c r="L109" s="813"/>
      <c r="M109" s="813"/>
      <c r="N109" s="810"/>
    </row>
    <row r="110" spans="1:14" s="277" customFormat="1" ht="12.75" customHeight="1">
      <c r="A110" s="738"/>
      <c r="B110" s="741"/>
      <c r="C110" s="741"/>
      <c r="D110" s="741"/>
      <c r="E110" s="741"/>
      <c r="F110" s="741"/>
      <c r="G110" s="741"/>
      <c r="H110" s="741"/>
      <c r="I110" s="741"/>
      <c r="J110" s="741"/>
      <c r="K110" s="813"/>
      <c r="L110" s="813"/>
      <c r="M110" s="813"/>
      <c r="N110" s="810"/>
    </row>
    <row r="111" spans="1:14" s="277" customFormat="1" ht="12.75" customHeight="1">
      <c r="A111" s="738"/>
      <c r="B111" s="741"/>
      <c r="C111" s="741"/>
      <c r="D111" s="741"/>
      <c r="E111" s="741"/>
      <c r="F111" s="741"/>
      <c r="G111" s="741"/>
      <c r="H111" s="349">
        <v>0</v>
      </c>
      <c r="I111" s="342"/>
      <c r="J111" s="741"/>
      <c r="K111" s="813"/>
      <c r="L111" s="813"/>
      <c r="M111" s="813"/>
      <c r="N111" s="810"/>
    </row>
    <row r="112" spans="1:14" s="277" customFormat="1" ht="12.75" customHeight="1" thickBot="1">
      <c r="A112" s="811"/>
      <c r="B112" s="812"/>
      <c r="C112" s="812"/>
      <c r="D112" s="812"/>
      <c r="E112" s="812"/>
      <c r="F112" s="812"/>
      <c r="G112" s="812"/>
      <c r="H112" s="812"/>
      <c r="I112" s="812"/>
      <c r="J112" s="812"/>
      <c r="K112" s="815"/>
      <c r="L112" s="815"/>
      <c r="M112" s="815"/>
      <c r="N112" s="814"/>
    </row>
    <row r="113" spans="1:14" s="277" customFormat="1" ht="7.5" customHeight="1" thickTop="1">
      <c r="A113" s="558"/>
      <c r="B113" s="558"/>
      <c r="C113" s="558"/>
      <c r="D113" s="558"/>
      <c r="E113" s="558"/>
      <c r="F113" s="558"/>
      <c r="G113" s="558"/>
      <c r="H113" s="558"/>
      <c r="I113" s="558"/>
      <c r="J113" s="558"/>
      <c r="K113" s="559"/>
      <c r="L113" s="559"/>
      <c r="M113" s="559"/>
      <c r="N113" s="559"/>
    </row>
    <row r="114" spans="1:14" s="277" customFormat="1" ht="7.5" customHeight="1" thickBot="1">
      <c r="A114" s="560"/>
      <c r="B114" s="560"/>
      <c r="C114" s="560"/>
      <c r="D114" s="560"/>
      <c r="E114" s="560"/>
      <c r="F114" s="560"/>
      <c r="G114" s="560"/>
      <c r="H114" s="560"/>
      <c r="I114" s="560"/>
      <c r="J114" s="560"/>
      <c r="K114" s="561"/>
      <c r="L114" s="561"/>
      <c r="M114" s="561"/>
      <c r="N114" s="561"/>
    </row>
    <row r="115" spans="1:14" s="277" customFormat="1" ht="12.75" customHeight="1" thickTop="1">
      <c r="A115" s="737" t="s">
        <v>311</v>
      </c>
      <c r="B115" s="739"/>
      <c r="C115" s="739"/>
      <c r="D115" s="739"/>
      <c r="E115" s="739"/>
      <c r="F115" s="739"/>
      <c r="G115" s="739"/>
      <c r="H115" s="816" t="s">
        <v>312</v>
      </c>
      <c r="I115" s="816"/>
      <c r="J115" s="816"/>
      <c r="K115" s="816"/>
      <c r="L115" s="816"/>
      <c r="M115" s="816"/>
      <c r="N115" s="817"/>
    </row>
    <row r="116" spans="1:14" s="277" customFormat="1" ht="12.75" customHeight="1">
      <c r="A116" s="738"/>
      <c r="B116" s="741"/>
      <c r="C116" s="741"/>
      <c r="D116" s="741"/>
      <c r="E116" s="741"/>
      <c r="F116" s="741"/>
      <c r="G116" s="741"/>
      <c r="H116" s="818" t="s">
        <v>313</v>
      </c>
      <c r="I116" s="818"/>
      <c r="J116" s="818"/>
      <c r="K116" s="818"/>
      <c r="L116" s="818"/>
      <c r="M116" s="818"/>
      <c r="N116" s="819"/>
    </row>
    <row r="117" spans="1:14" s="277" customFormat="1" ht="12.75" customHeight="1">
      <c r="A117" s="738"/>
      <c r="B117" s="741"/>
      <c r="C117" s="741"/>
      <c r="D117" s="741"/>
      <c r="E117" s="741"/>
      <c r="F117" s="741"/>
      <c r="G117" s="741"/>
      <c r="H117" s="818" t="s">
        <v>314</v>
      </c>
      <c r="I117" s="818"/>
      <c r="J117" s="818"/>
      <c r="K117" s="818"/>
      <c r="L117" s="818"/>
      <c r="M117" s="818"/>
      <c r="N117" s="819"/>
    </row>
    <row r="118" spans="1:14" s="277" customFormat="1" ht="12.75" customHeight="1">
      <c r="A118" s="738"/>
      <c r="B118" s="741"/>
      <c r="C118" s="741"/>
      <c r="D118" s="741"/>
      <c r="E118" s="741"/>
      <c r="F118" s="741"/>
      <c r="G118" s="741"/>
      <c r="H118" s="818" t="s">
        <v>315</v>
      </c>
      <c r="I118" s="818"/>
      <c r="J118" s="818"/>
      <c r="K118" s="818"/>
      <c r="L118" s="818"/>
      <c r="M118" s="818"/>
      <c r="N118" s="819"/>
    </row>
    <row r="119" spans="1:14" s="277" customFormat="1" ht="12.75" customHeight="1">
      <c r="A119" s="738"/>
      <c r="B119" s="741"/>
      <c r="C119" s="741"/>
      <c r="D119" s="741"/>
      <c r="E119" s="741"/>
      <c r="F119" s="741"/>
      <c r="G119" s="741"/>
      <c r="H119" s="818" t="s">
        <v>316</v>
      </c>
      <c r="I119" s="818"/>
      <c r="J119" s="818"/>
      <c r="K119" s="818"/>
      <c r="L119" s="818"/>
      <c r="M119" s="818"/>
      <c r="N119" s="819"/>
    </row>
    <row r="120" spans="1:14" s="277" customFormat="1" ht="12.75" customHeight="1">
      <c r="A120" s="738"/>
      <c r="B120" s="741"/>
      <c r="C120" s="741"/>
      <c r="D120" s="741"/>
      <c r="E120" s="741"/>
      <c r="F120" s="741"/>
      <c r="G120" s="741"/>
      <c r="H120" s="741" t="s">
        <v>317</v>
      </c>
      <c r="I120" s="741"/>
      <c r="J120" s="741" t="s">
        <v>3</v>
      </c>
      <c r="K120" s="741" t="s">
        <v>318</v>
      </c>
      <c r="L120" s="280" t="s">
        <v>319</v>
      </c>
      <c r="M120" s="280" t="s">
        <v>320</v>
      </c>
      <c r="N120" s="281" t="s">
        <v>321</v>
      </c>
    </row>
    <row r="121" spans="1:14" s="277" customFormat="1" ht="12.75" customHeight="1" thickBot="1">
      <c r="A121" s="811"/>
      <c r="B121" s="812"/>
      <c r="C121" s="812"/>
      <c r="D121" s="812"/>
      <c r="E121" s="812"/>
      <c r="F121" s="812"/>
      <c r="G121" s="812"/>
      <c r="H121" s="812"/>
      <c r="I121" s="812"/>
      <c r="J121" s="812"/>
      <c r="K121" s="812"/>
      <c r="L121" s="812" t="s">
        <v>322</v>
      </c>
      <c r="M121" s="812"/>
      <c r="N121" s="823"/>
    </row>
    <row r="122" spans="1:14" s="277" customFormat="1" ht="12.75" customHeight="1" thickBot="1" thickTop="1">
      <c r="A122" s="824">
        <v>1</v>
      </c>
      <c r="B122" s="825"/>
      <c r="C122" s="825"/>
      <c r="D122" s="825"/>
      <c r="E122" s="825"/>
      <c r="F122" s="825"/>
      <c r="G122" s="825"/>
      <c r="H122" s="825">
        <v>2</v>
      </c>
      <c r="I122" s="825"/>
      <c r="J122" s="286">
        <v>3</v>
      </c>
      <c r="K122" s="286">
        <v>4</v>
      </c>
      <c r="L122" s="286">
        <v>5</v>
      </c>
      <c r="M122" s="286">
        <v>6</v>
      </c>
      <c r="N122" s="287">
        <v>7</v>
      </c>
    </row>
    <row r="123" spans="1:14" s="277" customFormat="1" ht="12.75" customHeight="1" thickTop="1">
      <c r="A123" s="291" t="s">
        <v>361</v>
      </c>
      <c r="B123" s="342" t="s">
        <v>361</v>
      </c>
      <c r="C123" s="342" t="s">
        <v>331</v>
      </c>
      <c r="D123" s="342" t="s">
        <v>333</v>
      </c>
      <c r="E123" s="342" t="s">
        <v>333</v>
      </c>
      <c r="F123" s="342" t="s">
        <v>339</v>
      </c>
      <c r="G123" s="342"/>
      <c r="H123" s="349">
        <v>0</v>
      </c>
      <c r="I123" s="342"/>
      <c r="J123" s="741"/>
      <c r="K123" s="813"/>
      <c r="L123" s="813"/>
      <c r="M123" s="813"/>
      <c r="N123" s="810"/>
    </row>
    <row r="124" spans="1:14" s="277" customFormat="1" ht="12.75" customHeight="1">
      <c r="A124" s="738" t="s">
        <v>374</v>
      </c>
      <c r="B124" s="741"/>
      <c r="C124" s="741"/>
      <c r="D124" s="741"/>
      <c r="E124" s="741"/>
      <c r="F124" s="741"/>
      <c r="G124" s="741"/>
      <c r="H124" s="741"/>
      <c r="I124" s="741"/>
      <c r="J124" s="741"/>
      <c r="K124" s="813"/>
      <c r="L124" s="813"/>
      <c r="M124" s="813"/>
      <c r="N124" s="810"/>
    </row>
    <row r="125" spans="1:14" s="277" customFormat="1" ht="12.75" customHeight="1">
      <c r="A125" s="738"/>
      <c r="B125" s="741"/>
      <c r="C125" s="741"/>
      <c r="D125" s="741"/>
      <c r="E125" s="741"/>
      <c r="F125" s="741"/>
      <c r="G125" s="741"/>
      <c r="H125" s="349">
        <v>0</v>
      </c>
      <c r="I125" s="342" t="s">
        <v>331</v>
      </c>
      <c r="J125" s="741" t="s">
        <v>372</v>
      </c>
      <c r="K125" s="813" t="s">
        <v>349</v>
      </c>
      <c r="L125" s="813"/>
      <c r="M125" s="813"/>
      <c r="N125" s="810"/>
    </row>
    <row r="126" spans="1:14" s="277" customFormat="1" ht="12.75" customHeight="1">
      <c r="A126" s="738"/>
      <c r="B126" s="741"/>
      <c r="C126" s="741"/>
      <c r="D126" s="741"/>
      <c r="E126" s="741"/>
      <c r="F126" s="741"/>
      <c r="G126" s="741"/>
      <c r="H126" s="741"/>
      <c r="I126" s="741"/>
      <c r="J126" s="741"/>
      <c r="K126" s="813"/>
      <c r="L126" s="813"/>
      <c r="M126" s="813"/>
      <c r="N126" s="810"/>
    </row>
    <row r="127" spans="1:14" s="277" customFormat="1" ht="12.75" customHeight="1">
      <c r="A127" s="738"/>
      <c r="B127" s="741"/>
      <c r="C127" s="741"/>
      <c r="D127" s="741"/>
      <c r="E127" s="741"/>
      <c r="F127" s="741"/>
      <c r="G127" s="741"/>
      <c r="H127" s="349">
        <v>0</v>
      </c>
      <c r="I127" s="342" t="s">
        <v>323</v>
      </c>
      <c r="J127" s="741" t="s">
        <v>373</v>
      </c>
      <c r="K127" s="813" t="s">
        <v>379</v>
      </c>
      <c r="L127" s="813"/>
      <c r="M127" s="813"/>
      <c r="N127" s="810"/>
    </row>
    <row r="128" spans="1:14" s="277" customFormat="1" ht="12.75" customHeight="1">
      <c r="A128" s="738"/>
      <c r="B128" s="741"/>
      <c r="C128" s="741"/>
      <c r="D128" s="741"/>
      <c r="E128" s="741"/>
      <c r="F128" s="741"/>
      <c r="G128" s="741"/>
      <c r="H128" s="741"/>
      <c r="I128" s="741"/>
      <c r="J128" s="741"/>
      <c r="K128" s="813"/>
      <c r="L128" s="813"/>
      <c r="M128" s="813"/>
      <c r="N128" s="810"/>
    </row>
    <row r="129" spans="1:14" s="277" customFormat="1" ht="12.75" customHeight="1">
      <c r="A129" s="738"/>
      <c r="B129" s="741"/>
      <c r="C129" s="741"/>
      <c r="D129" s="741"/>
      <c r="E129" s="741"/>
      <c r="F129" s="741"/>
      <c r="G129" s="741"/>
      <c r="H129" s="349">
        <v>0</v>
      </c>
      <c r="I129" s="342"/>
      <c r="J129" s="741"/>
      <c r="K129" s="813"/>
      <c r="L129" s="813"/>
      <c r="M129" s="813"/>
      <c r="N129" s="810"/>
    </row>
    <row r="130" spans="1:14" s="277" customFormat="1" ht="12.75" customHeight="1">
      <c r="A130" s="738"/>
      <c r="B130" s="741"/>
      <c r="C130" s="741"/>
      <c r="D130" s="741"/>
      <c r="E130" s="741"/>
      <c r="F130" s="741"/>
      <c r="G130" s="741"/>
      <c r="H130" s="741"/>
      <c r="I130" s="741"/>
      <c r="J130" s="741"/>
      <c r="K130" s="813"/>
      <c r="L130" s="813"/>
      <c r="M130" s="813"/>
      <c r="N130" s="810"/>
    </row>
    <row r="131" spans="1:14" s="277" customFormat="1" ht="12.75" customHeight="1">
      <c r="A131" s="345" t="s">
        <v>361</v>
      </c>
      <c r="B131" s="346" t="s">
        <v>361</v>
      </c>
      <c r="C131" s="346" t="s">
        <v>331</v>
      </c>
      <c r="D131" s="346" t="s">
        <v>333</v>
      </c>
      <c r="E131" s="346" t="s">
        <v>333</v>
      </c>
      <c r="F131" s="346" t="s">
        <v>375</v>
      </c>
      <c r="G131" s="346"/>
      <c r="H131" s="347">
        <v>0</v>
      </c>
      <c r="I131" s="346"/>
      <c r="J131" s="822"/>
      <c r="K131" s="820"/>
      <c r="L131" s="820"/>
      <c r="M131" s="820"/>
      <c r="N131" s="821"/>
    </row>
    <row r="132" spans="1:14" s="277" customFormat="1" ht="12.75" customHeight="1">
      <c r="A132" s="738" t="s">
        <v>376</v>
      </c>
      <c r="B132" s="741"/>
      <c r="C132" s="741"/>
      <c r="D132" s="741"/>
      <c r="E132" s="741"/>
      <c r="F132" s="741"/>
      <c r="G132" s="741"/>
      <c r="H132" s="741"/>
      <c r="I132" s="741"/>
      <c r="J132" s="741"/>
      <c r="K132" s="813"/>
      <c r="L132" s="813"/>
      <c r="M132" s="813"/>
      <c r="N132" s="810"/>
    </row>
    <row r="133" spans="1:14" s="277" customFormat="1" ht="12.75" customHeight="1">
      <c r="A133" s="738"/>
      <c r="B133" s="741"/>
      <c r="C133" s="741"/>
      <c r="D133" s="741"/>
      <c r="E133" s="741"/>
      <c r="F133" s="741"/>
      <c r="G133" s="741"/>
      <c r="H133" s="349">
        <v>0</v>
      </c>
      <c r="I133" s="342" t="s">
        <v>331</v>
      </c>
      <c r="J133" s="741" t="s">
        <v>377</v>
      </c>
      <c r="K133" s="813" t="s">
        <v>346</v>
      </c>
      <c r="L133" s="813"/>
      <c r="M133" s="813">
        <v>6</v>
      </c>
      <c r="N133" s="810">
        <v>6</v>
      </c>
    </row>
    <row r="134" spans="1:14" s="277" customFormat="1" ht="12.75" customHeight="1">
      <c r="A134" s="738"/>
      <c r="B134" s="741"/>
      <c r="C134" s="741"/>
      <c r="D134" s="741"/>
      <c r="E134" s="741"/>
      <c r="F134" s="741"/>
      <c r="G134" s="741"/>
      <c r="H134" s="741"/>
      <c r="I134" s="741"/>
      <c r="J134" s="741"/>
      <c r="K134" s="813"/>
      <c r="L134" s="813"/>
      <c r="M134" s="813"/>
      <c r="N134" s="810"/>
    </row>
    <row r="135" spans="1:14" s="277" customFormat="1" ht="12.75" customHeight="1">
      <c r="A135" s="738"/>
      <c r="B135" s="741"/>
      <c r="C135" s="741"/>
      <c r="D135" s="741"/>
      <c r="E135" s="741"/>
      <c r="F135" s="741"/>
      <c r="G135" s="741"/>
      <c r="H135" s="349">
        <v>0</v>
      </c>
      <c r="I135" s="342" t="s">
        <v>323</v>
      </c>
      <c r="J135" s="741" t="s">
        <v>378</v>
      </c>
      <c r="K135" s="813" t="s">
        <v>379</v>
      </c>
      <c r="L135" s="813"/>
      <c r="M135" s="813">
        <v>12</v>
      </c>
      <c r="N135" s="810" t="s">
        <v>380</v>
      </c>
    </row>
    <row r="136" spans="1:14" s="277" customFormat="1" ht="12.75" customHeight="1">
      <c r="A136" s="738"/>
      <c r="B136" s="741"/>
      <c r="C136" s="741"/>
      <c r="D136" s="741"/>
      <c r="E136" s="741"/>
      <c r="F136" s="741"/>
      <c r="G136" s="741"/>
      <c r="H136" s="741"/>
      <c r="I136" s="741"/>
      <c r="J136" s="741"/>
      <c r="K136" s="813"/>
      <c r="L136" s="813"/>
      <c r="M136" s="813"/>
      <c r="N136" s="810"/>
    </row>
    <row r="137" spans="1:14" s="277" customFormat="1" ht="12.75" customHeight="1">
      <c r="A137" s="738"/>
      <c r="B137" s="741"/>
      <c r="C137" s="741"/>
      <c r="D137" s="741"/>
      <c r="E137" s="741"/>
      <c r="F137" s="741"/>
      <c r="G137" s="741"/>
      <c r="H137" s="349">
        <v>0</v>
      </c>
      <c r="I137" s="342"/>
      <c r="J137" s="741"/>
      <c r="K137" s="813"/>
      <c r="L137" s="813"/>
      <c r="M137" s="813"/>
      <c r="N137" s="810"/>
    </row>
    <row r="138" spans="1:14" s="277" customFormat="1" ht="12.75" customHeight="1">
      <c r="A138" s="738"/>
      <c r="B138" s="741"/>
      <c r="C138" s="741"/>
      <c r="D138" s="741"/>
      <c r="E138" s="741"/>
      <c r="F138" s="741"/>
      <c r="G138" s="741"/>
      <c r="H138" s="741"/>
      <c r="I138" s="741"/>
      <c r="J138" s="741"/>
      <c r="K138" s="813"/>
      <c r="L138" s="813"/>
      <c r="M138" s="813"/>
      <c r="N138" s="810"/>
    </row>
    <row r="139" spans="1:14" s="277" customFormat="1" ht="12.75" customHeight="1">
      <c r="A139" s="291" t="s">
        <v>361</v>
      </c>
      <c r="B139" s="342" t="s">
        <v>324</v>
      </c>
      <c r="C139" s="342" t="s">
        <v>343</v>
      </c>
      <c r="D139" s="342" t="s">
        <v>325</v>
      </c>
      <c r="E139" s="342" t="s">
        <v>343</v>
      </c>
      <c r="F139" s="342" t="s">
        <v>343</v>
      </c>
      <c r="G139" s="342"/>
      <c r="H139" s="349">
        <v>0</v>
      </c>
      <c r="I139" s="342"/>
      <c r="J139" s="741"/>
      <c r="K139" s="813"/>
      <c r="L139" s="813"/>
      <c r="M139" s="813"/>
      <c r="N139" s="810"/>
    </row>
    <row r="140" spans="1:14" s="277" customFormat="1" ht="12.75" customHeight="1">
      <c r="A140" s="738" t="s">
        <v>381</v>
      </c>
      <c r="B140" s="741"/>
      <c r="C140" s="741"/>
      <c r="D140" s="741"/>
      <c r="E140" s="741"/>
      <c r="F140" s="741"/>
      <c r="G140" s="741"/>
      <c r="H140" s="741"/>
      <c r="I140" s="741"/>
      <c r="J140" s="741"/>
      <c r="K140" s="813"/>
      <c r="L140" s="813"/>
      <c r="M140" s="813"/>
      <c r="N140" s="810"/>
    </row>
    <row r="141" spans="1:14" s="277" customFormat="1" ht="12.75" customHeight="1">
      <c r="A141" s="738"/>
      <c r="B141" s="741"/>
      <c r="C141" s="741"/>
      <c r="D141" s="741"/>
      <c r="E141" s="741"/>
      <c r="F141" s="741"/>
      <c r="G141" s="741"/>
      <c r="H141" s="349">
        <v>0</v>
      </c>
      <c r="I141" s="342" t="s">
        <v>331</v>
      </c>
      <c r="J141" s="741" t="s">
        <v>372</v>
      </c>
      <c r="K141" s="813" t="s">
        <v>349</v>
      </c>
      <c r="L141" s="813"/>
      <c r="M141" s="813">
        <v>36</v>
      </c>
      <c r="N141" s="810">
        <v>50</v>
      </c>
    </row>
    <row r="142" spans="1:14" s="277" customFormat="1" ht="12.75" customHeight="1">
      <c r="A142" s="738"/>
      <c r="B142" s="741"/>
      <c r="C142" s="741"/>
      <c r="D142" s="741"/>
      <c r="E142" s="741"/>
      <c r="F142" s="741"/>
      <c r="G142" s="741"/>
      <c r="H142" s="741"/>
      <c r="I142" s="741"/>
      <c r="J142" s="741"/>
      <c r="K142" s="813"/>
      <c r="L142" s="813"/>
      <c r="M142" s="813"/>
      <c r="N142" s="810"/>
    </row>
    <row r="143" spans="1:14" s="277" customFormat="1" ht="12.75" customHeight="1">
      <c r="A143" s="738"/>
      <c r="B143" s="741"/>
      <c r="C143" s="741"/>
      <c r="D143" s="741"/>
      <c r="E143" s="741"/>
      <c r="F143" s="741"/>
      <c r="G143" s="741"/>
      <c r="H143" s="349">
        <v>0</v>
      </c>
      <c r="I143" s="342" t="s">
        <v>323</v>
      </c>
      <c r="J143" s="741" t="s">
        <v>373</v>
      </c>
      <c r="K143" s="813" t="s">
        <v>379</v>
      </c>
      <c r="L143" s="813"/>
      <c r="M143" s="813">
        <v>18</v>
      </c>
      <c r="N143" s="810">
        <v>20</v>
      </c>
    </row>
    <row r="144" spans="1:14" s="277" customFormat="1" ht="12.75" customHeight="1">
      <c r="A144" s="738"/>
      <c r="B144" s="741"/>
      <c r="C144" s="741"/>
      <c r="D144" s="741"/>
      <c r="E144" s="741"/>
      <c r="F144" s="741"/>
      <c r="G144" s="741"/>
      <c r="H144" s="741"/>
      <c r="I144" s="741"/>
      <c r="J144" s="741"/>
      <c r="K144" s="813"/>
      <c r="L144" s="813"/>
      <c r="M144" s="813"/>
      <c r="N144" s="810"/>
    </row>
    <row r="145" spans="1:14" s="277" customFormat="1" ht="12.75" customHeight="1">
      <c r="A145" s="738"/>
      <c r="B145" s="741"/>
      <c r="C145" s="741"/>
      <c r="D145" s="741"/>
      <c r="E145" s="741"/>
      <c r="F145" s="741"/>
      <c r="G145" s="741"/>
      <c r="H145" s="349">
        <v>0</v>
      </c>
      <c r="I145" s="342"/>
      <c r="J145" s="741"/>
      <c r="K145" s="813"/>
      <c r="L145" s="813"/>
      <c r="M145" s="813"/>
      <c r="N145" s="810"/>
    </row>
    <row r="146" spans="1:14" s="277" customFormat="1" ht="12.75" customHeight="1">
      <c r="A146" s="738"/>
      <c r="B146" s="741"/>
      <c r="C146" s="741"/>
      <c r="D146" s="741"/>
      <c r="E146" s="741"/>
      <c r="F146" s="741"/>
      <c r="G146" s="741"/>
      <c r="H146" s="741"/>
      <c r="I146" s="741"/>
      <c r="J146" s="741"/>
      <c r="K146" s="813"/>
      <c r="L146" s="813"/>
      <c r="M146" s="813"/>
      <c r="N146" s="810"/>
    </row>
    <row r="147" spans="1:14" s="277" customFormat="1" ht="12.75" customHeight="1">
      <c r="A147" s="291" t="s">
        <v>361</v>
      </c>
      <c r="B147" s="342" t="s">
        <v>361</v>
      </c>
      <c r="C147" s="342" t="s">
        <v>331</v>
      </c>
      <c r="D147" s="342" t="s">
        <v>333</v>
      </c>
      <c r="E147" s="342" t="s">
        <v>331</v>
      </c>
      <c r="F147" s="342" t="s">
        <v>323</v>
      </c>
      <c r="G147" s="342"/>
      <c r="H147" s="349">
        <v>0</v>
      </c>
      <c r="I147" s="342"/>
      <c r="J147" s="741"/>
      <c r="K147" s="813"/>
      <c r="L147" s="813"/>
      <c r="M147" s="813"/>
      <c r="N147" s="810"/>
    </row>
    <row r="148" spans="1:14" s="277" customFormat="1" ht="12.75" customHeight="1">
      <c r="A148" s="738" t="s">
        <v>382</v>
      </c>
      <c r="B148" s="741"/>
      <c r="C148" s="741"/>
      <c r="D148" s="741"/>
      <c r="E148" s="741"/>
      <c r="F148" s="741"/>
      <c r="G148" s="741"/>
      <c r="H148" s="741"/>
      <c r="I148" s="741"/>
      <c r="J148" s="741"/>
      <c r="K148" s="813"/>
      <c r="L148" s="813"/>
      <c r="M148" s="813"/>
      <c r="N148" s="810"/>
    </row>
    <row r="149" spans="1:14" s="277" customFormat="1" ht="12.75" customHeight="1">
      <c r="A149" s="738"/>
      <c r="B149" s="741"/>
      <c r="C149" s="741"/>
      <c r="D149" s="741"/>
      <c r="E149" s="741"/>
      <c r="F149" s="741"/>
      <c r="G149" s="741"/>
      <c r="H149" s="349">
        <v>0</v>
      </c>
      <c r="I149" s="342" t="s">
        <v>331</v>
      </c>
      <c r="J149" s="741" t="s">
        <v>372</v>
      </c>
      <c r="K149" s="813" t="s">
        <v>349</v>
      </c>
      <c r="L149" s="813"/>
      <c r="M149" s="813">
        <v>6</v>
      </c>
      <c r="N149" s="810">
        <v>5</v>
      </c>
    </row>
    <row r="150" spans="1:14" s="277" customFormat="1" ht="12.75" customHeight="1">
      <c r="A150" s="738"/>
      <c r="B150" s="741"/>
      <c r="C150" s="741"/>
      <c r="D150" s="741"/>
      <c r="E150" s="741"/>
      <c r="F150" s="741"/>
      <c r="G150" s="741"/>
      <c r="H150" s="741"/>
      <c r="I150" s="741"/>
      <c r="J150" s="741"/>
      <c r="K150" s="813"/>
      <c r="L150" s="813"/>
      <c r="M150" s="813"/>
      <c r="N150" s="810"/>
    </row>
    <row r="151" spans="1:14" s="277" customFormat="1" ht="12.75" customHeight="1">
      <c r="A151" s="738"/>
      <c r="B151" s="741"/>
      <c r="C151" s="741"/>
      <c r="D151" s="741"/>
      <c r="E151" s="741"/>
      <c r="F151" s="741"/>
      <c r="G151" s="741"/>
      <c r="H151" s="349">
        <v>0</v>
      </c>
      <c r="I151" s="342" t="s">
        <v>323</v>
      </c>
      <c r="J151" s="741" t="s">
        <v>373</v>
      </c>
      <c r="K151" s="813" t="s">
        <v>379</v>
      </c>
      <c r="L151" s="813"/>
      <c r="M151" s="813">
        <v>20</v>
      </c>
      <c r="N151" s="810" t="s">
        <v>383</v>
      </c>
    </row>
    <row r="152" spans="1:14" s="277" customFormat="1" ht="12.75" customHeight="1">
      <c r="A152" s="738"/>
      <c r="B152" s="741"/>
      <c r="C152" s="741"/>
      <c r="D152" s="741"/>
      <c r="E152" s="741"/>
      <c r="F152" s="741"/>
      <c r="G152" s="741"/>
      <c r="H152" s="741"/>
      <c r="I152" s="741"/>
      <c r="J152" s="741"/>
      <c r="K152" s="813"/>
      <c r="L152" s="813"/>
      <c r="M152" s="813"/>
      <c r="N152" s="810"/>
    </row>
    <row r="153" spans="1:14" s="277" customFormat="1" ht="12.75" customHeight="1">
      <c r="A153" s="738"/>
      <c r="B153" s="741"/>
      <c r="C153" s="741"/>
      <c r="D153" s="741"/>
      <c r="E153" s="741"/>
      <c r="F153" s="741"/>
      <c r="G153" s="741"/>
      <c r="H153" s="349">
        <v>0</v>
      </c>
      <c r="I153" s="342"/>
      <c r="J153" s="741"/>
      <c r="K153" s="813"/>
      <c r="L153" s="813"/>
      <c r="M153" s="813"/>
      <c r="N153" s="810"/>
    </row>
    <row r="154" spans="1:14" s="277" customFormat="1" ht="12.75" customHeight="1">
      <c r="A154" s="738"/>
      <c r="B154" s="741"/>
      <c r="C154" s="741"/>
      <c r="D154" s="741"/>
      <c r="E154" s="741"/>
      <c r="F154" s="741"/>
      <c r="G154" s="741"/>
      <c r="H154" s="741"/>
      <c r="I154" s="741"/>
      <c r="J154" s="741"/>
      <c r="K154" s="813"/>
      <c r="L154" s="813"/>
      <c r="M154" s="813"/>
      <c r="N154" s="810"/>
    </row>
    <row r="155" spans="1:14" s="277" customFormat="1" ht="12.75" customHeight="1">
      <c r="A155" s="345">
        <v>8</v>
      </c>
      <c r="B155" s="346">
        <v>8</v>
      </c>
      <c r="C155" s="346">
        <v>2</v>
      </c>
      <c r="D155" s="346">
        <v>2</v>
      </c>
      <c r="E155" s="346">
        <v>0</v>
      </c>
      <c r="F155" s="346">
        <v>2</v>
      </c>
      <c r="G155" s="346"/>
      <c r="H155" s="347">
        <v>0</v>
      </c>
      <c r="I155" s="346"/>
      <c r="J155" s="822"/>
      <c r="K155" s="820"/>
      <c r="L155" s="820"/>
      <c r="M155" s="820"/>
      <c r="N155" s="821"/>
    </row>
    <row r="156" spans="1:14" s="277" customFormat="1" ht="12.75" customHeight="1">
      <c r="A156" s="738" t="s">
        <v>384</v>
      </c>
      <c r="B156" s="741"/>
      <c r="C156" s="741"/>
      <c r="D156" s="741"/>
      <c r="E156" s="741"/>
      <c r="F156" s="741"/>
      <c r="G156" s="741"/>
      <c r="H156" s="741"/>
      <c r="I156" s="741"/>
      <c r="J156" s="741"/>
      <c r="K156" s="813"/>
      <c r="L156" s="813"/>
      <c r="M156" s="813"/>
      <c r="N156" s="810"/>
    </row>
    <row r="157" spans="1:14" s="277" customFormat="1" ht="12.75" customHeight="1">
      <c r="A157" s="738"/>
      <c r="B157" s="741"/>
      <c r="C157" s="741"/>
      <c r="D157" s="741"/>
      <c r="E157" s="741"/>
      <c r="F157" s="741"/>
      <c r="G157" s="741"/>
      <c r="H157" s="349">
        <v>0</v>
      </c>
      <c r="I157" s="342" t="s">
        <v>331</v>
      </c>
      <c r="J157" s="741" t="s">
        <v>372</v>
      </c>
      <c r="K157" s="813" t="s">
        <v>349</v>
      </c>
      <c r="L157" s="813"/>
      <c r="M157" s="813"/>
      <c r="N157" s="810"/>
    </row>
    <row r="158" spans="1:14" s="277" customFormat="1" ht="12.75" customHeight="1">
      <c r="A158" s="738"/>
      <c r="B158" s="741"/>
      <c r="C158" s="741"/>
      <c r="D158" s="741"/>
      <c r="E158" s="741"/>
      <c r="F158" s="741"/>
      <c r="G158" s="741"/>
      <c r="H158" s="741"/>
      <c r="I158" s="741"/>
      <c r="J158" s="741"/>
      <c r="K158" s="813"/>
      <c r="L158" s="813"/>
      <c r="M158" s="813"/>
      <c r="N158" s="810"/>
    </row>
    <row r="159" spans="1:14" s="277" customFormat="1" ht="12.75" customHeight="1">
      <c r="A159" s="738"/>
      <c r="B159" s="741"/>
      <c r="C159" s="741"/>
      <c r="D159" s="741"/>
      <c r="E159" s="741"/>
      <c r="F159" s="741"/>
      <c r="G159" s="741"/>
      <c r="H159" s="349">
        <v>0</v>
      </c>
      <c r="I159" s="342" t="s">
        <v>327</v>
      </c>
      <c r="J159" s="741" t="s">
        <v>373</v>
      </c>
      <c r="K159" s="813" t="s">
        <v>385</v>
      </c>
      <c r="L159" s="813"/>
      <c r="M159" s="813"/>
      <c r="N159" s="810"/>
    </row>
    <row r="160" spans="1:14" s="277" customFormat="1" ht="12.75" customHeight="1">
      <c r="A160" s="738"/>
      <c r="B160" s="741"/>
      <c r="C160" s="741"/>
      <c r="D160" s="741"/>
      <c r="E160" s="741"/>
      <c r="F160" s="741"/>
      <c r="G160" s="741"/>
      <c r="H160" s="741"/>
      <c r="I160" s="741"/>
      <c r="J160" s="741"/>
      <c r="K160" s="813"/>
      <c r="L160" s="813"/>
      <c r="M160" s="813"/>
      <c r="N160" s="810"/>
    </row>
    <row r="161" spans="1:14" s="277" customFormat="1" ht="12.75" customHeight="1">
      <c r="A161" s="738"/>
      <c r="B161" s="741"/>
      <c r="C161" s="741"/>
      <c r="D161" s="741"/>
      <c r="E161" s="741"/>
      <c r="F161" s="741"/>
      <c r="G161" s="741"/>
      <c r="H161" s="349">
        <v>0</v>
      </c>
      <c r="I161" s="342"/>
      <c r="J161" s="741"/>
      <c r="K161" s="813"/>
      <c r="L161" s="813"/>
      <c r="M161" s="813"/>
      <c r="N161" s="810"/>
    </row>
    <row r="162" spans="1:14" s="277" customFormat="1" ht="12.75" customHeight="1">
      <c r="A162" s="738"/>
      <c r="B162" s="741"/>
      <c r="C162" s="741"/>
      <c r="D162" s="741"/>
      <c r="E162" s="741"/>
      <c r="F162" s="741"/>
      <c r="G162" s="741"/>
      <c r="H162" s="741"/>
      <c r="I162" s="741"/>
      <c r="J162" s="741"/>
      <c r="K162" s="813"/>
      <c r="L162" s="813"/>
      <c r="M162" s="813"/>
      <c r="N162" s="810"/>
    </row>
    <row r="163" spans="1:14" s="277" customFormat="1" ht="12.75" customHeight="1">
      <c r="A163" s="291" t="s">
        <v>386</v>
      </c>
      <c r="B163" s="342" t="s">
        <v>327</v>
      </c>
      <c r="C163" s="342" t="s">
        <v>326</v>
      </c>
      <c r="D163" s="342" t="s">
        <v>327</v>
      </c>
      <c r="E163" s="342" t="s">
        <v>326</v>
      </c>
      <c r="F163" s="342" t="s">
        <v>325</v>
      </c>
      <c r="G163" s="342"/>
      <c r="H163" s="349">
        <v>0</v>
      </c>
      <c r="I163" s="342"/>
      <c r="J163" s="741"/>
      <c r="K163" s="813"/>
      <c r="L163" s="813"/>
      <c r="M163" s="813"/>
      <c r="N163" s="810"/>
    </row>
    <row r="164" spans="1:14" s="277" customFormat="1" ht="12.75" customHeight="1">
      <c r="A164" s="738" t="s">
        <v>387</v>
      </c>
      <c r="B164" s="741"/>
      <c r="C164" s="741"/>
      <c r="D164" s="741"/>
      <c r="E164" s="741"/>
      <c r="F164" s="741"/>
      <c r="G164" s="741"/>
      <c r="H164" s="741"/>
      <c r="I164" s="741"/>
      <c r="J164" s="741"/>
      <c r="K164" s="813"/>
      <c r="L164" s="813"/>
      <c r="M164" s="813"/>
      <c r="N164" s="810"/>
    </row>
    <row r="165" spans="1:14" s="277" customFormat="1" ht="12.75" customHeight="1">
      <c r="A165" s="738"/>
      <c r="B165" s="741"/>
      <c r="C165" s="741"/>
      <c r="D165" s="741"/>
      <c r="E165" s="741"/>
      <c r="F165" s="741"/>
      <c r="G165" s="741"/>
      <c r="H165" s="349">
        <v>0</v>
      </c>
      <c r="I165" s="342" t="s">
        <v>331</v>
      </c>
      <c r="J165" s="741" t="s">
        <v>388</v>
      </c>
      <c r="K165" s="813" t="s">
        <v>389</v>
      </c>
      <c r="L165" s="813"/>
      <c r="M165" s="813">
        <v>9</v>
      </c>
      <c r="N165" s="810">
        <v>8</v>
      </c>
    </row>
    <row r="166" spans="1:14" s="277" customFormat="1" ht="12.75" customHeight="1">
      <c r="A166" s="738"/>
      <c r="B166" s="741"/>
      <c r="C166" s="741"/>
      <c r="D166" s="741"/>
      <c r="E166" s="741"/>
      <c r="F166" s="741"/>
      <c r="G166" s="741"/>
      <c r="H166" s="741"/>
      <c r="I166" s="741"/>
      <c r="J166" s="741"/>
      <c r="K166" s="813"/>
      <c r="L166" s="813"/>
      <c r="M166" s="813"/>
      <c r="N166" s="810"/>
    </row>
    <row r="167" spans="1:14" s="277" customFormat="1" ht="12.75" customHeight="1">
      <c r="A167" s="738"/>
      <c r="B167" s="741"/>
      <c r="C167" s="741"/>
      <c r="D167" s="741"/>
      <c r="E167" s="741"/>
      <c r="F167" s="741"/>
      <c r="G167" s="741"/>
      <c r="H167" s="349">
        <v>0</v>
      </c>
      <c r="I167" s="342" t="s">
        <v>323</v>
      </c>
      <c r="J167" s="741" t="s">
        <v>390</v>
      </c>
      <c r="K167" s="813" t="s">
        <v>391</v>
      </c>
      <c r="L167" s="813"/>
      <c r="M167" s="813">
        <v>712</v>
      </c>
      <c r="N167" s="810">
        <v>800</v>
      </c>
    </row>
    <row r="168" spans="1:14" s="277" customFormat="1" ht="12.75" customHeight="1">
      <c r="A168" s="738"/>
      <c r="B168" s="741"/>
      <c r="C168" s="741"/>
      <c r="D168" s="741"/>
      <c r="E168" s="741"/>
      <c r="F168" s="741"/>
      <c r="G168" s="741"/>
      <c r="H168" s="741"/>
      <c r="I168" s="741"/>
      <c r="J168" s="741"/>
      <c r="K168" s="813"/>
      <c r="L168" s="813"/>
      <c r="M168" s="813"/>
      <c r="N168" s="810"/>
    </row>
    <row r="169" spans="1:14" s="277" customFormat="1" ht="12.75" customHeight="1">
      <c r="A169" s="738"/>
      <c r="B169" s="741"/>
      <c r="C169" s="741"/>
      <c r="D169" s="741"/>
      <c r="E169" s="741"/>
      <c r="F169" s="741"/>
      <c r="G169" s="741"/>
      <c r="H169" s="349">
        <v>0</v>
      </c>
      <c r="I169" s="342"/>
      <c r="J169" s="741"/>
      <c r="K169" s="813"/>
      <c r="L169" s="813"/>
      <c r="M169" s="813"/>
      <c r="N169" s="810"/>
    </row>
    <row r="170" spans="1:14" s="277" customFormat="1" ht="12.75" customHeight="1" thickBot="1">
      <c r="A170" s="811"/>
      <c r="B170" s="812"/>
      <c r="C170" s="812"/>
      <c r="D170" s="812"/>
      <c r="E170" s="812"/>
      <c r="F170" s="812"/>
      <c r="G170" s="812"/>
      <c r="H170" s="812"/>
      <c r="I170" s="812"/>
      <c r="J170" s="812"/>
      <c r="K170" s="815"/>
      <c r="L170" s="815"/>
      <c r="M170" s="815"/>
      <c r="N170" s="814"/>
    </row>
    <row r="171" spans="1:14" s="277" customFormat="1" ht="7.5" customHeight="1" thickTop="1">
      <c r="A171" s="560"/>
      <c r="B171" s="560"/>
      <c r="C171" s="560"/>
      <c r="D171" s="560"/>
      <c r="E171" s="560"/>
      <c r="F171" s="560"/>
      <c r="G171" s="560"/>
      <c r="H171" s="560"/>
      <c r="I171" s="560"/>
      <c r="J171" s="560"/>
      <c r="K171" s="561"/>
      <c r="L171" s="561"/>
      <c r="M171" s="561"/>
      <c r="N171" s="561"/>
    </row>
    <row r="172" spans="1:14" s="277" customFormat="1" ht="7.5" customHeight="1" thickBot="1">
      <c r="A172" s="279"/>
      <c r="B172" s="339"/>
      <c r="C172" s="339"/>
      <c r="D172" s="339"/>
      <c r="E172" s="339"/>
      <c r="F172" s="339"/>
      <c r="G172" s="339"/>
      <c r="H172" s="339"/>
      <c r="I172" s="339"/>
      <c r="J172" s="339"/>
      <c r="K172" s="339"/>
      <c r="L172" s="339"/>
      <c r="M172" s="339"/>
      <c r="N172" s="339"/>
    </row>
    <row r="173" spans="1:14" s="277" customFormat="1" ht="12.75" customHeight="1" thickTop="1">
      <c r="A173" s="737" t="s">
        <v>311</v>
      </c>
      <c r="B173" s="739"/>
      <c r="C173" s="739"/>
      <c r="D173" s="739"/>
      <c r="E173" s="739"/>
      <c r="F173" s="739"/>
      <c r="G173" s="739"/>
      <c r="H173" s="816" t="s">
        <v>312</v>
      </c>
      <c r="I173" s="816"/>
      <c r="J173" s="816"/>
      <c r="K173" s="816"/>
      <c r="L173" s="816"/>
      <c r="M173" s="816"/>
      <c r="N173" s="817"/>
    </row>
    <row r="174" spans="1:14" s="277" customFormat="1" ht="12.75" customHeight="1">
      <c r="A174" s="738"/>
      <c r="B174" s="741"/>
      <c r="C174" s="741"/>
      <c r="D174" s="741"/>
      <c r="E174" s="741"/>
      <c r="F174" s="741"/>
      <c r="G174" s="741"/>
      <c r="H174" s="818" t="s">
        <v>313</v>
      </c>
      <c r="I174" s="818"/>
      <c r="J174" s="818"/>
      <c r="K174" s="818"/>
      <c r="L174" s="818"/>
      <c r="M174" s="818"/>
      <c r="N174" s="819"/>
    </row>
    <row r="175" spans="1:14" s="277" customFormat="1" ht="12.75" customHeight="1">
      <c r="A175" s="738"/>
      <c r="B175" s="741"/>
      <c r="C175" s="741"/>
      <c r="D175" s="741"/>
      <c r="E175" s="741"/>
      <c r="F175" s="741"/>
      <c r="G175" s="741"/>
      <c r="H175" s="818" t="s">
        <v>314</v>
      </c>
      <c r="I175" s="818"/>
      <c r="J175" s="818"/>
      <c r="K175" s="818"/>
      <c r="L175" s="818"/>
      <c r="M175" s="818"/>
      <c r="N175" s="819"/>
    </row>
    <row r="176" spans="1:14" s="277" customFormat="1" ht="12.75" customHeight="1">
      <c r="A176" s="738"/>
      <c r="B176" s="741"/>
      <c r="C176" s="741"/>
      <c r="D176" s="741"/>
      <c r="E176" s="741"/>
      <c r="F176" s="741"/>
      <c r="G176" s="741"/>
      <c r="H176" s="818" t="s">
        <v>315</v>
      </c>
      <c r="I176" s="818"/>
      <c r="J176" s="818"/>
      <c r="K176" s="818"/>
      <c r="L176" s="818"/>
      <c r="M176" s="818"/>
      <c r="N176" s="819"/>
    </row>
    <row r="177" spans="1:14" s="277" customFormat="1" ht="12.75" customHeight="1">
      <c r="A177" s="738"/>
      <c r="B177" s="741"/>
      <c r="C177" s="741"/>
      <c r="D177" s="741"/>
      <c r="E177" s="741"/>
      <c r="F177" s="741"/>
      <c r="G177" s="741"/>
      <c r="H177" s="818" t="s">
        <v>316</v>
      </c>
      <c r="I177" s="818"/>
      <c r="J177" s="818"/>
      <c r="K177" s="818"/>
      <c r="L177" s="818"/>
      <c r="M177" s="818"/>
      <c r="N177" s="819"/>
    </row>
    <row r="178" spans="1:14" s="277" customFormat="1" ht="12.75" customHeight="1">
      <c r="A178" s="738"/>
      <c r="B178" s="741"/>
      <c r="C178" s="741"/>
      <c r="D178" s="741"/>
      <c r="E178" s="741"/>
      <c r="F178" s="741"/>
      <c r="G178" s="741"/>
      <c r="H178" s="741" t="s">
        <v>317</v>
      </c>
      <c r="I178" s="741"/>
      <c r="J178" s="741" t="s">
        <v>3</v>
      </c>
      <c r="K178" s="741" t="s">
        <v>318</v>
      </c>
      <c r="L178" s="280" t="s">
        <v>319</v>
      </c>
      <c r="M178" s="280" t="s">
        <v>320</v>
      </c>
      <c r="N178" s="281" t="s">
        <v>321</v>
      </c>
    </row>
    <row r="179" spans="1:14" s="277" customFormat="1" ht="12.75" customHeight="1">
      <c r="A179" s="738"/>
      <c r="B179" s="741"/>
      <c r="C179" s="741"/>
      <c r="D179" s="741"/>
      <c r="E179" s="741"/>
      <c r="F179" s="741"/>
      <c r="G179" s="741"/>
      <c r="H179" s="741"/>
      <c r="I179" s="741"/>
      <c r="J179" s="741"/>
      <c r="K179" s="741"/>
      <c r="L179" s="741" t="s">
        <v>322</v>
      </c>
      <c r="M179" s="741"/>
      <c r="N179" s="742"/>
    </row>
    <row r="180" spans="1:14" s="277" customFormat="1" ht="12.75" customHeight="1" thickBot="1">
      <c r="A180" s="811">
        <v>1</v>
      </c>
      <c r="B180" s="812"/>
      <c r="C180" s="812"/>
      <c r="D180" s="812"/>
      <c r="E180" s="812"/>
      <c r="F180" s="812"/>
      <c r="G180" s="812"/>
      <c r="H180" s="812">
        <v>2</v>
      </c>
      <c r="I180" s="812"/>
      <c r="J180" s="343">
        <v>3</v>
      </c>
      <c r="K180" s="343">
        <v>4</v>
      </c>
      <c r="L180" s="343">
        <v>5</v>
      </c>
      <c r="M180" s="343">
        <v>6</v>
      </c>
      <c r="N180" s="344">
        <v>7</v>
      </c>
    </row>
    <row r="181" spans="1:14" s="277" customFormat="1" ht="12.75" customHeight="1" thickTop="1">
      <c r="A181" s="291" t="s">
        <v>361</v>
      </c>
      <c r="B181" s="342" t="s">
        <v>342</v>
      </c>
      <c r="C181" s="342" t="s">
        <v>332</v>
      </c>
      <c r="D181" s="342" t="s">
        <v>392</v>
      </c>
      <c r="E181" s="342" t="s">
        <v>392</v>
      </c>
      <c r="F181" s="342" t="s">
        <v>325</v>
      </c>
      <c r="G181" s="342"/>
      <c r="H181" s="349">
        <v>0</v>
      </c>
      <c r="I181" s="342"/>
      <c r="J181" s="741"/>
      <c r="K181" s="813"/>
      <c r="L181" s="813"/>
      <c r="M181" s="813"/>
      <c r="N181" s="810"/>
    </row>
    <row r="182" spans="1:14" s="277" customFormat="1" ht="12.75" customHeight="1">
      <c r="A182" s="738" t="s">
        <v>393</v>
      </c>
      <c r="B182" s="741"/>
      <c r="C182" s="741"/>
      <c r="D182" s="741"/>
      <c r="E182" s="741"/>
      <c r="F182" s="741"/>
      <c r="G182" s="741"/>
      <c r="H182" s="741"/>
      <c r="I182" s="741"/>
      <c r="J182" s="741"/>
      <c r="K182" s="813"/>
      <c r="L182" s="813"/>
      <c r="M182" s="813"/>
      <c r="N182" s="810"/>
    </row>
    <row r="183" spans="1:14" s="277" customFormat="1" ht="12.75" customHeight="1">
      <c r="A183" s="738"/>
      <c r="B183" s="741"/>
      <c r="C183" s="741"/>
      <c r="D183" s="741"/>
      <c r="E183" s="741"/>
      <c r="F183" s="741"/>
      <c r="G183" s="741"/>
      <c r="H183" s="349">
        <v>0</v>
      </c>
      <c r="I183" s="342"/>
      <c r="J183" s="741"/>
      <c r="K183" s="813"/>
      <c r="L183" s="813"/>
      <c r="M183" s="813"/>
      <c r="N183" s="810"/>
    </row>
    <row r="184" spans="1:14" s="277" customFormat="1" ht="12.75" customHeight="1">
      <c r="A184" s="738"/>
      <c r="B184" s="741"/>
      <c r="C184" s="741"/>
      <c r="D184" s="741"/>
      <c r="E184" s="741"/>
      <c r="F184" s="741"/>
      <c r="G184" s="741"/>
      <c r="H184" s="741"/>
      <c r="I184" s="741"/>
      <c r="J184" s="741"/>
      <c r="K184" s="813"/>
      <c r="L184" s="813"/>
      <c r="M184" s="813"/>
      <c r="N184" s="810"/>
    </row>
    <row r="185" spans="1:14" s="277" customFormat="1" ht="12.75" customHeight="1">
      <c r="A185" s="738"/>
      <c r="B185" s="741"/>
      <c r="C185" s="741"/>
      <c r="D185" s="741"/>
      <c r="E185" s="741"/>
      <c r="F185" s="741"/>
      <c r="G185" s="741"/>
      <c r="H185" s="349">
        <v>0</v>
      </c>
      <c r="I185" s="342" t="s">
        <v>323</v>
      </c>
      <c r="J185" s="741" t="s">
        <v>394</v>
      </c>
      <c r="K185" s="813" t="s">
        <v>395</v>
      </c>
      <c r="L185" s="813"/>
      <c r="M185" s="813"/>
      <c r="N185" s="810" t="s">
        <v>396</v>
      </c>
    </row>
    <row r="186" spans="1:14" s="277" customFormat="1" ht="12.75" customHeight="1">
      <c r="A186" s="738"/>
      <c r="B186" s="741"/>
      <c r="C186" s="741"/>
      <c r="D186" s="741"/>
      <c r="E186" s="741"/>
      <c r="F186" s="741"/>
      <c r="G186" s="741"/>
      <c r="H186" s="741"/>
      <c r="I186" s="741"/>
      <c r="J186" s="741"/>
      <c r="K186" s="813"/>
      <c r="L186" s="813"/>
      <c r="M186" s="813"/>
      <c r="N186" s="810"/>
    </row>
    <row r="187" spans="1:14" s="277" customFormat="1" ht="12.75" customHeight="1">
      <c r="A187" s="738"/>
      <c r="B187" s="741"/>
      <c r="C187" s="741"/>
      <c r="D187" s="741"/>
      <c r="E187" s="741"/>
      <c r="F187" s="741"/>
      <c r="G187" s="741"/>
      <c r="H187" s="349">
        <v>0</v>
      </c>
      <c r="I187" s="342"/>
      <c r="J187" s="741"/>
      <c r="K187" s="813"/>
      <c r="L187" s="813"/>
      <c r="M187" s="813"/>
      <c r="N187" s="810"/>
    </row>
    <row r="188" spans="1:14" s="277" customFormat="1" ht="12.75" customHeight="1">
      <c r="A188" s="738"/>
      <c r="B188" s="741"/>
      <c r="C188" s="741"/>
      <c r="D188" s="741"/>
      <c r="E188" s="741"/>
      <c r="F188" s="741"/>
      <c r="G188" s="741"/>
      <c r="H188" s="741"/>
      <c r="I188" s="741"/>
      <c r="J188" s="741"/>
      <c r="K188" s="813"/>
      <c r="L188" s="813"/>
      <c r="M188" s="813"/>
      <c r="N188" s="810"/>
    </row>
    <row r="189" spans="1:14" s="277" customFormat="1" ht="12.75" customHeight="1">
      <c r="A189" s="291" t="s">
        <v>342</v>
      </c>
      <c r="B189" s="342" t="s">
        <v>333</v>
      </c>
      <c r="C189" s="342" t="s">
        <v>332</v>
      </c>
      <c r="D189" s="342" t="s">
        <v>333</v>
      </c>
      <c r="E189" s="342" t="s">
        <v>331</v>
      </c>
      <c r="F189" s="342" t="s">
        <v>323</v>
      </c>
      <c r="G189" s="342"/>
      <c r="H189" s="349">
        <v>0</v>
      </c>
      <c r="I189" s="342" t="s">
        <v>333</v>
      </c>
      <c r="J189" s="741" t="s">
        <v>397</v>
      </c>
      <c r="K189" s="813" t="s">
        <v>357</v>
      </c>
      <c r="L189" s="813"/>
      <c r="M189" s="813"/>
      <c r="N189" s="810" t="s">
        <v>398</v>
      </c>
    </row>
    <row r="190" spans="1:14" s="277" customFormat="1" ht="12.75" customHeight="1">
      <c r="A190" s="738" t="s">
        <v>399</v>
      </c>
      <c r="B190" s="741"/>
      <c r="C190" s="741"/>
      <c r="D190" s="741"/>
      <c r="E190" s="741"/>
      <c r="F190" s="741"/>
      <c r="G190" s="741"/>
      <c r="H190" s="741"/>
      <c r="I190" s="741"/>
      <c r="J190" s="741"/>
      <c r="K190" s="813"/>
      <c r="L190" s="813"/>
      <c r="M190" s="813"/>
      <c r="N190" s="810"/>
    </row>
    <row r="191" spans="1:14" s="277" customFormat="1" ht="12.75" customHeight="1">
      <c r="A191" s="738"/>
      <c r="B191" s="741"/>
      <c r="C191" s="741"/>
      <c r="D191" s="741"/>
      <c r="E191" s="741"/>
      <c r="F191" s="741"/>
      <c r="G191" s="741"/>
      <c r="H191" s="349">
        <v>0</v>
      </c>
      <c r="I191" s="342"/>
      <c r="J191" s="741" t="s">
        <v>400</v>
      </c>
      <c r="K191" s="813" t="s">
        <v>401</v>
      </c>
      <c r="L191" s="813"/>
      <c r="M191" s="813"/>
      <c r="N191" s="810" t="s">
        <v>402</v>
      </c>
    </row>
    <row r="192" spans="1:14" s="277" customFormat="1" ht="12.75" customHeight="1">
      <c r="A192" s="738"/>
      <c r="B192" s="741"/>
      <c r="C192" s="741"/>
      <c r="D192" s="741"/>
      <c r="E192" s="741"/>
      <c r="F192" s="741"/>
      <c r="G192" s="741"/>
      <c r="H192" s="741"/>
      <c r="I192" s="741"/>
      <c r="J192" s="741"/>
      <c r="K192" s="813"/>
      <c r="L192" s="813"/>
      <c r="M192" s="813"/>
      <c r="N192" s="810"/>
    </row>
    <row r="193" spans="1:14" s="277" customFormat="1" ht="12.75" customHeight="1">
      <c r="A193" s="738"/>
      <c r="B193" s="741"/>
      <c r="C193" s="741"/>
      <c r="D193" s="741"/>
      <c r="E193" s="741"/>
      <c r="F193" s="741"/>
      <c r="G193" s="741"/>
      <c r="H193" s="349">
        <v>0</v>
      </c>
      <c r="I193" s="342"/>
      <c r="J193" s="741" t="s">
        <v>403</v>
      </c>
      <c r="K193" s="813" t="s">
        <v>404</v>
      </c>
      <c r="L193" s="813"/>
      <c r="M193" s="813"/>
      <c r="N193" s="810" t="s">
        <v>405</v>
      </c>
    </row>
    <row r="194" spans="1:14" s="277" customFormat="1" ht="12.75" customHeight="1">
      <c r="A194" s="738"/>
      <c r="B194" s="741"/>
      <c r="C194" s="741"/>
      <c r="D194" s="741"/>
      <c r="E194" s="741"/>
      <c r="F194" s="741"/>
      <c r="G194" s="741"/>
      <c r="H194" s="741"/>
      <c r="I194" s="741"/>
      <c r="J194" s="741"/>
      <c r="K194" s="813"/>
      <c r="L194" s="813"/>
      <c r="M194" s="813"/>
      <c r="N194" s="810"/>
    </row>
    <row r="195" spans="1:14" s="277" customFormat="1" ht="12.75" customHeight="1">
      <c r="A195" s="738"/>
      <c r="B195" s="741"/>
      <c r="C195" s="741"/>
      <c r="D195" s="741"/>
      <c r="E195" s="741"/>
      <c r="F195" s="741"/>
      <c r="G195" s="741"/>
      <c r="H195" s="349">
        <v>0</v>
      </c>
      <c r="I195" s="342"/>
      <c r="J195" s="741" t="s">
        <v>406</v>
      </c>
      <c r="K195" s="813" t="s">
        <v>346</v>
      </c>
      <c r="L195" s="813"/>
      <c r="M195" s="813"/>
      <c r="N195" s="810" t="s">
        <v>324</v>
      </c>
    </row>
    <row r="196" spans="1:14" s="277" customFormat="1" ht="12.75" customHeight="1" thickBot="1">
      <c r="A196" s="811"/>
      <c r="B196" s="812"/>
      <c r="C196" s="812"/>
      <c r="D196" s="812"/>
      <c r="E196" s="812"/>
      <c r="F196" s="812"/>
      <c r="G196" s="812"/>
      <c r="H196" s="812"/>
      <c r="I196" s="812"/>
      <c r="J196" s="812"/>
      <c r="K196" s="815"/>
      <c r="L196" s="815"/>
      <c r="M196" s="815"/>
      <c r="N196" s="814"/>
    </row>
    <row r="197" ht="12.75" thickTop="1"/>
  </sheetData>
  <sheetProtection/>
  <mergeCells count="526">
    <mergeCell ref="K12:K13"/>
    <mergeCell ref="L13:N13"/>
    <mergeCell ref="N15:N16"/>
    <mergeCell ref="M15:M16"/>
    <mergeCell ref="K15:K16"/>
    <mergeCell ref="L15:L16"/>
    <mergeCell ref="A1:N1"/>
    <mergeCell ref="A5:N5"/>
    <mergeCell ref="A6:N6"/>
    <mergeCell ref="A7:G13"/>
    <mergeCell ref="H7:N7"/>
    <mergeCell ref="H8:N8"/>
    <mergeCell ref="H11:N11"/>
    <mergeCell ref="H10:N10"/>
    <mergeCell ref="H12:I13"/>
    <mergeCell ref="J12:J13"/>
    <mergeCell ref="A14:G14"/>
    <mergeCell ref="H9:N9"/>
    <mergeCell ref="H14:I14"/>
    <mergeCell ref="A16:G22"/>
    <mergeCell ref="H16:I16"/>
    <mergeCell ref="J17:J18"/>
    <mergeCell ref="J15:J16"/>
    <mergeCell ref="H20:I20"/>
    <mergeCell ref="H22:I22"/>
    <mergeCell ref="H18:I18"/>
    <mergeCell ref="H28:I28"/>
    <mergeCell ref="L23:L24"/>
    <mergeCell ref="H26:I26"/>
    <mergeCell ref="J27:J28"/>
    <mergeCell ref="K27:K28"/>
    <mergeCell ref="N17:N18"/>
    <mergeCell ref="L19:L20"/>
    <mergeCell ref="M19:M20"/>
    <mergeCell ref="N19:N20"/>
    <mergeCell ref="M17:M18"/>
    <mergeCell ref="K17:K18"/>
    <mergeCell ref="J21:J22"/>
    <mergeCell ref="L17:L18"/>
    <mergeCell ref="J19:J20"/>
    <mergeCell ref="K19:K20"/>
    <mergeCell ref="K21:K22"/>
    <mergeCell ref="N21:N22"/>
    <mergeCell ref="L21:L22"/>
    <mergeCell ref="M21:M22"/>
    <mergeCell ref="A24:G30"/>
    <mergeCell ref="H24:I24"/>
    <mergeCell ref="J25:J26"/>
    <mergeCell ref="K25:K26"/>
    <mergeCell ref="H30:I30"/>
    <mergeCell ref="J29:J30"/>
    <mergeCell ref="K29:K30"/>
    <mergeCell ref="N31:N32"/>
    <mergeCell ref="M23:M24"/>
    <mergeCell ref="M25:M26"/>
    <mergeCell ref="N25:N26"/>
    <mergeCell ref="M27:M28"/>
    <mergeCell ref="N27:N28"/>
    <mergeCell ref="M29:M30"/>
    <mergeCell ref="N29:N30"/>
    <mergeCell ref="N23:N24"/>
    <mergeCell ref="M31:M32"/>
    <mergeCell ref="L31:L32"/>
    <mergeCell ref="J23:J24"/>
    <mergeCell ref="K23:K24"/>
    <mergeCell ref="L27:L28"/>
    <mergeCell ref="L25:L26"/>
    <mergeCell ref="L29:L30"/>
    <mergeCell ref="A32:G38"/>
    <mergeCell ref="H32:I32"/>
    <mergeCell ref="J33:J34"/>
    <mergeCell ref="K33:K34"/>
    <mergeCell ref="H38:I38"/>
    <mergeCell ref="J31:J32"/>
    <mergeCell ref="K31:K32"/>
    <mergeCell ref="N37:N38"/>
    <mergeCell ref="M33:M34"/>
    <mergeCell ref="N33:N34"/>
    <mergeCell ref="H34:I34"/>
    <mergeCell ref="J35:J36"/>
    <mergeCell ref="K35:K36"/>
    <mergeCell ref="L35:L36"/>
    <mergeCell ref="M35:M36"/>
    <mergeCell ref="L33:L34"/>
    <mergeCell ref="H36:I36"/>
    <mergeCell ref="L39:L40"/>
    <mergeCell ref="J45:J46"/>
    <mergeCell ref="N35:N36"/>
    <mergeCell ref="J37:J38"/>
    <mergeCell ref="K37:K38"/>
    <mergeCell ref="L37:L38"/>
    <mergeCell ref="M37:M38"/>
    <mergeCell ref="M39:M40"/>
    <mergeCell ref="N39:N40"/>
    <mergeCell ref="M41:M42"/>
    <mergeCell ref="A40:G46"/>
    <mergeCell ref="H40:I40"/>
    <mergeCell ref="J41:J42"/>
    <mergeCell ref="K41:K42"/>
    <mergeCell ref="H44:I44"/>
    <mergeCell ref="J39:J40"/>
    <mergeCell ref="K39:K40"/>
    <mergeCell ref="H46:I46"/>
    <mergeCell ref="H42:I42"/>
    <mergeCell ref="J43:J44"/>
    <mergeCell ref="K43:K44"/>
    <mergeCell ref="L43:L44"/>
    <mergeCell ref="N49:N50"/>
    <mergeCell ref="K47:K48"/>
    <mergeCell ref="N43:N44"/>
    <mergeCell ref="K45:K46"/>
    <mergeCell ref="M47:M48"/>
    <mergeCell ref="M49:M50"/>
    <mergeCell ref="J51:J52"/>
    <mergeCell ref="K51:K52"/>
    <mergeCell ref="A48:G54"/>
    <mergeCell ref="H48:I48"/>
    <mergeCell ref="J49:J50"/>
    <mergeCell ref="K49:K50"/>
    <mergeCell ref="J47:J48"/>
    <mergeCell ref="H54:I54"/>
    <mergeCell ref="H50:I50"/>
    <mergeCell ref="L41:L42"/>
    <mergeCell ref="N47:N48"/>
    <mergeCell ref="N45:N46"/>
    <mergeCell ref="N41:N42"/>
    <mergeCell ref="M43:M44"/>
    <mergeCell ref="M51:M52"/>
    <mergeCell ref="L45:L46"/>
    <mergeCell ref="M45:M46"/>
    <mergeCell ref="L49:L50"/>
    <mergeCell ref="L47:L48"/>
    <mergeCell ref="N51:N52"/>
    <mergeCell ref="H52:I52"/>
    <mergeCell ref="K62:K63"/>
    <mergeCell ref="L63:N63"/>
    <mergeCell ref="J53:J54"/>
    <mergeCell ref="K53:K54"/>
    <mergeCell ref="L53:L54"/>
    <mergeCell ref="M53:M54"/>
    <mergeCell ref="N53:N54"/>
    <mergeCell ref="L51:L52"/>
    <mergeCell ref="K65:K66"/>
    <mergeCell ref="L65:L66"/>
    <mergeCell ref="M65:M66"/>
    <mergeCell ref="L71:L72"/>
    <mergeCell ref="L69:L70"/>
    <mergeCell ref="M69:M70"/>
    <mergeCell ref="M71:M72"/>
    <mergeCell ref="K69:K70"/>
    <mergeCell ref="A57:G63"/>
    <mergeCell ref="H57:N57"/>
    <mergeCell ref="H58:N58"/>
    <mergeCell ref="H59:N59"/>
    <mergeCell ref="H60:N60"/>
    <mergeCell ref="H61:N61"/>
    <mergeCell ref="H62:I63"/>
    <mergeCell ref="J62:J63"/>
    <mergeCell ref="H68:I68"/>
    <mergeCell ref="J69:J70"/>
    <mergeCell ref="H70:I70"/>
    <mergeCell ref="A64:G64"/>
    <mergeCell ref="H64:I64"/>
    <mergeCell ref="J65:J66"/>
    <mergeCell ref="N69:N70"/>
    <mergeCell ref="H72:I72"/>
    <mergeCell ref="N65:N66"/>
    <mergeCell ref="A66:G72"/>
    <mergeCell ref="H66:I66"/>
    <mergeCell ref="J67:J68"/>
    <mergeCell ref="K67:K68"/>
    <mergeCell ref="N67:N68"/>
    <mergeCell ref="M67:M68"/>
    <mergeCell ref="L67:L68"/>
    <mergeCell ref="A74:G80"/>
    <mergeCell ref="H74:I74"/>
    <mergeCell ref="J75:J76"/>
    <mergeCell ref="K75:K76"/>
    <mergeCell ref="J79:J80"/>
    <mergeCell ref="K79:K80"/>
    <mergeCell ref="N71:N72"/>
    <mergeCell ref="J73:J74"/>
    <mergeCell ref="K73:K74"/>
    <mergeCell ref="L73:L74"/>
    <mergeCell ref="M73:M74"/>
    <mergeCell ref="N73:N74"/>
    <mergeCell ref="J71:J72"/>
    <mergeCell ref="K71:K72"/>
    <mergeCell ref="N75:N76"/>
    <mergeCell ref="H76:I76"/>
    <mergeCell ref="J77:J78"/>
    <mergeCell ref="K77:K78"/>
    <mergeCell ref="L77:L78"/>
    <mergeCell ref="M77:M78"/>
    <mergeCell ref="N77:N78"/>
    <mergeCell ref="H78:I78"/>
    <mergeCell ref="L75:L76"/>
    <mergeCell ref="M75:M76"/>
    <mergeCell ref="N79:N80"/>
    <mergeCell ref="H80:I80"/>
    <mergeCell ref="J81:J82"/>
    <mergeCell ref="K81:K82"/>
    <mergeCell ref="L81:L82"/>
    <mergeCell ref="M81:M82"/>
    <mergeCell ref="N81:N82"/>
    <mergeCell ref="L79:L80"/>
    <mergeCell ref="M79:M80"/>
    <mergeCell ref="A82:G88"/>
    <mergeCell ref="H82:I82"/>
    <mergeCell ref="J83:J84"/>
    <mergeCell ref="K83:K84"/>
    <mergeCell ref="J87:J88"/>
    <mergeCell ref="K87:K88"/>
    <mergeCell ref="N83:N84"/>
    <mergeCell ref="H84:I84"/>
    <mergeCell ref="J85:J86"/>
    <mergeCell ref="K85:K86"/>
    <mergeCell ref="L85:L86"/>
    <mergeCell ref="M85:M86"/>
    <mergeCell ref="N85:N86"/>
    <mergeCell ref="H86:I86"/>
    <mergeCell ref="L83:L84"/>
    <mergeCell ref="M83:M84"/>
    <mergeCell ref="N87:N88"/>
    <mergeCell ref="H88:I88"/>
    <mergeCell ref="J89:J90"/>
    <mergeCell ref="K89:K90"/>
    <mergeCell ref="L89:L90"/>
    <mergeCell ref="M89:M90"/>
    <mergeCell ref="N89:N90"/>
    <mergeCell ref="L87:L88"/>
    <mergeCell ref="M87:M88"/>
    <mergeCell ref="A90:G96"/>
    <mergeCell ref="H90:I90"/>
    <mergeCell ref="J91:J92"/>
    <mergeCell ref="K91:K92"/>
    <mergeCell ref="J95:J96"/>
    <mergeCell ref="K95:K96"/>
    <mergeCell ref="N91:N92"/>
    <mergeCell ref="H92:I92"/>
    <mergeCell ref="J93:J94"/>
    <mergeCell ref="K93:K94"/>
    <mergeCell ref="L93:L94"/>
    <mergeCell ref="M93:M94"/>
    <mergeCell ref="N93:N94"/>
    <mergeCell ref="H94:I94"/>
    <mergeCell ref="L91:L92"/>
    <mergeCell ref="M91:M92"/>
    <mergeCell ref="M103:M104"/>
    <mergeCell ref="N95:N96"/>
    <mergeCell ref="H96:I96"/>
    <mergeCell ref="J97:J98"/>
    <mergeCell ref="K97:K98"/>
    <mergeCell ref="L97:L98"/>
    <mergeCell ref="M97:M98"/>
    <mergeCell ref="N97:N98"/>
    <mergeCell ref="L95:L96"/>
    <mergeCell ref="M95:M96"/>
    <mergeCell ref="A98:G104"/>
    <mergeCell ref="H98:I98"/>
    <mergeCell ref="J99:J100"/>
    <mergeCell ref="K99:K100"/>
    <mergeCell ref="J103:J104"/>
    <mergeCell ref="K103:K104"/>
    <mergeCell ref="N99:N100"/>
    <mergeCell ref="H100:I100"/>
    <mergeCell ref="J101:J102"/>
    <mergeCell ref="K101:K102"/>
    <mergeCell ref="L101:L102"/>
    <mergeCell ref="M101:M102"/>
    <mergeCell ref="N101:N102"/>
    <mergeCell ref="H102:I102"/>
    <mergeCell ref="L99:L100"/>
    <mergeCell ref="M99:M100"/>
    <mergeCell ref="L111:L112"/>
    <mergeCell ref="M111:M112"/>
    <mergeCell ref="N103:N104"/>
    <mergeCell ref="H104:I104"/>
    <mergeCell ref="J105:J106"/>
    <mergeCell ref="K105:K106"/>
    <mergeCell ref="L105:L106"/>
    <mergeCell ref="M105:M106"/>
    <mergeCell ref="N105:N106"/>
    <mergeCell ref="L103:L104"/>
    <mergeCell ref="A106:G112"/>
    <mergeCell ref="H106:I106"/>
    <mergeCell ref="J107:J108"/>
    <mergeCell ref="K107:K108"/>
    <mergeCell ref="J111:J112"/>
    <mergeCell ref="K111:K112"/>
    <mergeCell ref="N107:N108"/>
    <mergeCell ref="H108:I108"/>
    <mergeCell ref="J109:J110"/>
    <mergeCell ref="K109:K110"/>
    <mergeCell ref="L109:L110"/>
    <mergeCell ref="M109:M110"/>
    <mergeCell ref="N109:N110"/>
    <mergeCell ref="H110:I110"/>
    <mergeCell ref="L107:L108"/>
    <mergeCell ref="M107:M108"/>
    <mergeCell ref="N111:N112"/>
    <mergeCell ref="H112:I112"/>
    <mergeCell ref="A115:G121"/>
    <mergeCell ref="H115:N115"/>
    <mergeCell ref="H116:N116"/>
    <mergeCell ref="H117:N117"/>
    <mergeCell ref="H118:N118"/>
    <mergeCell ref="H119:N119"/>
    <mergeCell ref="H120:I121"/>
    <mergeCell ref="J120:J121"/>
    <mergeCell ref="A122:G122"/>
    <mergeCell ref="H122:I122"/>
    <mergeCell ref="J123:J124"/>
    <mergeCell ref="K123:K124"/>
    <mergeCell ref="A124:G130"/>
    <mergeCell ref="M125:M126"/>
    <mergeCell ref="L125:L126"/>
    <mergeCell ref="L129:L130"/>
    <mergeCell ref="M129:M130"/>
    <mergeCell ref="N125:N126"/>
    <mergeCell ref="H126:I126"/>
    <mergeCell ref="K120:K121"/>
    <mergeCell ref="L121:N121"/>
    <mergeCell ref="L123:L124"/>
    <mergeCell ref="M123:M124"/>
    <mergeCell ref="N123:N124"/>
    <mergeCell ref="H124:I124"/>
    <mergeCell ref="J125:J126"/>
    <mergeCell ref="K125:K126"/>
    <mergeCell ref="N129:N130"/>
    <mergeCell ref="H130:I130"/>
    <mergeCell ref="J127:J128"/>
    <mergeCell ref="K127:K128"/>
    <mergeCell ref="L127:L128"/>
    <mergeCell ref="M127:M128"/>
    <mergeCell ref="N127:N128"/>
    <mergeCell ref="H128:I128"/>
    <mergeCell ref="J129:J130"/>
    <mergeCell ref="K129:K130"/>
    <mergeCell ref="A132:G138"/>
    <mergeCell ref="H132:I132"/>
    <mergeCell ref="J133:J134"/>
    <mergeCell ref="K133:K134"/>
    <mergeCell ref="H136:I136"/>
    <mergeCell ref="J131:J132"/>
    <mergeCell ref="K131:K132"/>
    <mergeCell ref="H138:I138"/>
    <mergeCell ref="J137:J138"/>
    <mergeCell ref="K137:K138"/>
    <mergeCell ref="N133:N134"/>
    <mergeCell ref="H134:I134"/>
    <mergeCell ref="J135:J136"/>
    <mergeCell ref="K135:K136"/>
    <mergeCell ref="L135:L136"/>
    <mergeCell ref="M135:M136"/>
    <mergeCell ref="L133:L134"/>
    <mergeCell ref="M139:M140"/>
    <mergeCell ref="N139:N140"/>
    <mergeCell ref="L131:L132"/>
    <mergeCell ref="N137:N138"/>
    <mergeCell ref="M131:M132"/>
    <mergeCell ref="N131:N132"/>
    <mergeCell ref="N135:N136"/>
    <mergeCell ref="L137:L138"/>
    <mergeCell ref="M137:M138"/>
    <mergeCell ref="M133:M134"/>
    <mergeCell ref="A140:G146"/>
    <mergeCell ref="H140:I140"/>
    <mergeCell ref="J141:J142"/>
    <mergeCell ref="K141:K142"/>
    <mergeCell ref="J145:J146"/>
    <mergeCell ref="L141:L142"/>
    <mergeCell ref="H144:I144"/>
    <mergeCell ref="J139:J140"/>
    <mergeCell ref="K139:K140"/>
    <mergeCell ref="L139:L140"/>
    <mergeCell ref="N145:N146"/>
    <mergeCell ref="H146:I146"/>
    <mergeCell ref="M141:M142"/>
    <mergeCell ref="N141:N142"/>
    <mergeCell ref="H142:I142"/>
    <mergeCell ref="J143:J144"/>
    <mergeCell ref="K143:K144"/>
    <mergeCell ref="L143:L144"/>
    <mergeCell ref="M143:M144"/>
    <mergeCell ref="N143:N144"/>
    <mergeCell ref="N147:N148"/>
    <mergeCell ref="A148:G154"/>
    <mergeCell ref="H148:I148"/>
    <mergeCell ref="J149:J150"/>
    <mergeCell ref="K149:K150"/>
    <mergeCell ref="L149:L150"/>
    <mergeCell ref="H152:I152"/>
    <mergeCell ref="J147:J148"/>
    <mergeCell ref="K147:K148"/>
    <mergeCell ref="L147:L148"/>
    <mergeCell ref="N153:N154"/>
    <mergeCell ref="H154:I154"/>
    <mergeCell ref="M149:M150"/>
    <mergeCell ref="N149:N150"/>
    <mergeCell ref="H150:I150"/>
    <mergeCell ref="J151:J152"/>
    <mergeCell ref="K151:K152"/>
    <mergeCell ref="L151:L152"/>
    <mergeCell ref="M151:M152"/>
    <mergeCell ref="N151:N152"/>
    <mergeCell ref="M145:M146"/>
    <mergeCell ref="M147:M148"/>
    <mergeCell ref="J153:J154"/>
    <mergeCell ref="K153:K154"/>
    <mergeCell ref="L153:L154"/>
    <mergeCell ref="M153:M154"/>
    <mergeCell ref="K145:K146"/>
    <mergeCell ref="L145:L146"/>
    <mergeCell ref="K155:K156"/>
    <mergeCell ref="H162:I162"/>
    <mergeCell ref="J161:J162"/>
    <mergeCell ref="K161:K162"/>
    <mergeCell ref="H158:I158"/>
    <mergeCell ref="J159:J160"/>
    <mergeCell ref="K159:K160"/>
    <mergeCell ref="L159:L160"/>
    <mergeCell ref="L157:L158"/>
    <mergeCell ref="A156:G162"/>
    <mergeCell ref="H156:I156"/>
    <mergeCell ref="J157:J158"/>
    <mergeCell ref="K157:K158"/>
    <mergeCell ref="H160:I160"/>
    <mergeCell ref="L155:L156"/>
    <mergeCell ref="L161:L162"/>
    <mergeCell ref="J155:J156"/>
    <mergeCell ref="M155:M156"/>
    <mergeCell ref="N155:N156"/>
    <mergeCell ref="N159:N160"/>
    <mergeCell ref="N157:N158"/>
    <mergeCell ref="M159:M160"/>
    <mergeCell ref="M157:M158"/>
    <mergeCell ref="M169:M170"/>
    <mergeCell ref="M167:M168"/>
    <mergeCell ref="M161:M162"/>
    <mergeCell ref="N169:N170"/>
    <mergeCell ref="M165:M166"/>
    <mergeCell ref="N165:N166"/>
    <mergeCell ref="N167:N168"/>
    <mergeCell ref="N163:N164"/>
    <mergeCell ref="M163:M164"/>
    <mergeCell ref="N161:N162"/>
    <mergeCell ref="A164:G170"/>
    <mergeCell ref="H164:I164"/>
    <mergeCell ref="J165:J166"/>
    <mergeCell ref="K165:K166"/>
    <mergeCell ref="H170:I170"/>
    <mergeCell ref="J163:J164"/>
    <mergeCell ref="K163:K164"/>
    <mergeCell ref="H166:I166"/>
    <mergeCell ref="J167:J168"/>
    <mergeCell ref="L163:L164"/>
    <mergeCell ref="H168:I168"/>
    <mergeCell ref="J169:J170"/>
    <mergeCell ref="K169:K170"/>
    <mergeCell ref="L169:L170"/>
    <mergeCell ref="K167:K168"/>
    <mergeCell ref="L167:L168"/>
    <mergeCell ref="L165:L166"/>
    <mergeCell ref="A173:G179"/>
    <mergeCell ref="H173:N173"/>
    <mergeCell ref="H174:N174"/>
    <mergeCell ref="H175:N175"/>
    <mergeCell ref="H176:N176"/>
    <mergeCell ref="H177:N177"/>
    <mergeCell ref="H178:I179"/>
    <mergeCell ref="J178:J179"/>
    <mergeCell ref="K178:K179"/>
    <mergeCell ref="L179:N179"/>
    <mergeCell ref="K187:K188"/>
    <mergeCell ref="H188:I188"/>
    <mergeCell ref="H184:I184"/>
    <mergeCell ref="J185:J186"/>
    <mergeCell ref="H186:I186"/>
    <mergeCell ref="K185:K186"/>
    <mergeCell ref="N181:N182"/>
    <mergeCell ref="H182:I182"/>
    <mergeCell ref="J183:J184"/>
    <mergeCell ref="K183:K184"/>
    <mergeCell ref="L183:L184"/>
    <mergeCell ref="L181:L182"/>
    <mergeCell ref="M181:M182"/>
    <mergeCell ref="N183:N184"/>
    <mergeCell ref="L185:L186"/>
    <mergeCell ref="M185:M186"/>
    <mergeCell ref="A180:G180"/>
    <mergeCell ref="H180:I180"/>
    <mergeCell ref="J181:J182"/>
    <mergeCell ref="K181:K182"/>
    <mergeCell ref="A182:G188"/>
    <mergeCell ref="J187:J188"/>
    <mergeCell ref="L187:L188"/>
    <mergeCell ref="M183:M184"/>
    <mergeCell ref="J195:J196"/>
    <mergeCell ref="K195:K196"/>
    <mergeCell ref="L195:L196"/>
    <mergeCell ref="N185:N186"/>
    <mergeCell ref="M189:M190"/>
    <mergeCell ref="N189:N190"/>
    <mergeCell ref="M187:M188"/>
    <mergeCell ref="N187:N188"/>
    <mergeCell ref="M195:M196"/>
    <mergeCell ref="J193:J194"/>
    <mergeCell ref="K193:K194"/>
    <mergeCell ref="J189:J190"/>
    <mergeCell ref="K189:K190"/>
    <mergeCell ref="M193:M194"/>
    <mergeCell ref="L189:L190"/>
    <mergeCell ref="L191:L192"/>
    <mergeCell ref="M191:M192"/>
    <mergeCell ref="L193:L194"/>
    <mergeCell ref="N193:N194"/>
    <mergeCell ref="H194:I194"/>
    <mergeCell ref="A190:G196"/>
    <mergeCell ref="H190:I190"/>
    <mergeCell ref="J191:J192"/>
    <mergeCell ref="K191:K192"/>
    <mergeCell ref="N195:N196"/>
    <mergeCell ref="H196:I196"/>
    <mergeCell ref="N191:N192"/>
    <mergeCell ref="H192:I192"/>
  </mergeCells>
  <printOptions/>
  <pageMargins left="0.75" right="0.75" top="1" bottom="1" header="0.5" footer="0.5"/>
  <pageSetup horizontalDpi="600" verticalDpi="600" orientation="portrait" paperSize="9" scale="98" r:id="rId1"/>
  <rowBreaks count="2" manualBreakCount="2">
    <brk id="55" max="255" man="1"/>
    <brk id="11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5.7109375" style="1" customWidth="1"/>
    <col min="2" max="2" width="35.7109375" style="1" customWidth="1"/>
    <col min="3" max="3" width="9.7109375" style="1" customWidth="1"/>
    <col min="4" max="7" width="9.7109375" style="0" customWidth="1"/>
  </cols>
  <sheetData>
    <row r="1" spans="1:7" s="43" customFormat="1" ht="15" customHeight="1">
      <c r="A1" s="782" t="s">
        <v>263</v>
      </c>
      <c r="B1" s="782"/>
      <c r="C1" s="782"/>
      <c r="D1" s="782"/>
      <c r="E1" s="782"/>
      <c r="F1" s="782"/>
      <c r="G1" s="782"/>
    </row>
    <row r="2" spans="1:7" s="43" customFormat="1" ht="15" customHeight="1">
      <c r="A2" s="3"/>
      <c r="B2" s="3"/>
      <c r="C2" s="3"/>
      <c r="D2" s="3"/>
      <c r="E2" s="3"/>
      <c r="F2" s="3"/>
      <c r="G2" s="2" t="str">
        <f>'2.sz. melléklet'!G2</f>
        <v>az 1/2015. (II.18.) önkormányzati rendelethez</v>
      </c>
    </row>
    <row r="3" spans="1:3" s="43" customFormat="1" ht="15" customHeight="1">
      <c r="A3" s="46"/>
      <c r="B3" s="46"/>
      <c r="C3" s="46"/>
    </row>
    <row r="4" ht="15" customHeight="1" thickBot="1">
      <c r="G4" s="6" t="s">
        <v>1</v>
      </c>
    </row>
    <row r="5" spans="1:8" ht="31.5" thickTop="1">
      <c r="A5" s="168" t="s">
        <v>95</v>
      </c>
      <c r="B5" s="182" t="s">
        <v>178</v>
      </c>
      <c r="C5" s="9" t="s">
        <v>4</v>
      </c>
      <c r="D5" s="9" t="s">
        <v>693</v>
      </c>
      <c r="E5" s="9" t="s">
        <v>694</v>
      </c>
      <c r="F5" s="9" t="s">
        <v>695</v>
      </c>
      <c r="G5" s="465" t="s">
        <v>720</v>
      </c>
      <c r="H5" s="184"/>
    </row>
    <row r="6" spans="1:8" ht="15" customHeight="1" thickBot="1">
      <c r="A6" s="170" t="s">
        <v>6</v>
      </c>
      <c r="B6" s="183" t="s">
        <v>7</v>
      </c>
      <c r="C6" s="171" t="s">
        <v>8</v>
      </c>
      <c r="D6" s="117" t="s">
        <v>9</v>
      </c>
      <c r="E6" s="117" t="s">
        <v>10</v>
      </c>
      <c r="F6" s="117" t="s">
        <v>11</v>
      </c>
      <c r="G6" s="118" t="s">
        <v>12</v>
      </c>
      <c r="H6" s="184"/>
    </row>
    <row r="7" spans="1:8" ht="6" customHeight="1" thickTop="1">
      <c r="A7" s="43"/>
      <c r="B7" s="185"/>
      <c r="C7" s="186"/>
      <c r="D7" s="184"/>
      <c r="E7" s="184"/>
      <c r="F7" s="184"/>
      <c r="G7" s="184"/>
      <c r="H7" s="184"/>
    </row>
    <row r="8" spans="1:8" ht="15" customHeight="1" thickBot="1">
      <c r="A8" s="828" t="s">
        <v>192</v>
      </c>
      <c r="B8" s="828"/>
      <c r="C8" s="187"/>
      <c r="D8" s="72"/>
      <c r="E8" s="72"/>
      <c r="F8" s="72"/>
      <c r="G8" s="72"/>
      <c r="H8" s="43"/>
    </row>
    <row r="9" spans="1:8" ht="15" customHeight="1" thickTop="1">
      <c r="A9" s="188" t="s">
        <v>16</v>
      </c>
      <c r="B9" s="189" t="s">
        <v>193</v>
      </c>
      <c r="C9" s="52">
        <v>9917</v>
      </c>
      <c r="D9" s="52">
        <v>10862</v>
      </c>
      <c r="E9" s="52">
        <v>11162</v>
      </c>
      <c r="F9" s="52">
        <v>10314</v>
      </c>
      <c r="G9" s="147">
        <f>F9/C9</f>
        <v>1.0400322678229303</v>
      </c>
      <c r="H9" s="43"/>
    </row>
    <row r="10" spans="1:8" ht="15" customHeight="1">
      <c r="A10" s="605" t="s">
        <v>17</v>
      </c>
      <c r="B10" s="189" t="s">
        <v>194</v>
      </c>
      <c r="C10" s="52">
        <v>15584</v>
      </c>
      <c r="D10" s="52">
        <v>15591</v>
      </c>
      <c r="E10" s="52">
        <v>15196</v>
      </c>
      <c r="F10" s="52">
        <v>16988</v>
      </c>
      <c r="G10" s="147">
        <f aca="true" t="shared" si="0" ref="G10:G17">F10/C10</f>
        <v>1.0900924024640657</v>
      </c>
      <c r="H10" s="43"/>
    </row>
    <row r="11" spans="1:8" ht="15" customHeight="1">
      <c r="A11" s="606" t="s">
        <v>58</v>
      </c>
      <c r="B11" s="189" t="s">
        <v>742</v>
      </c>
      <c r="C11" s="52"/>
      <c r="D11" s="52">
        <v>203</v>
      </c>
      <c r="E11" s="52">
        <v>203</v>
      </c>
      <c r="F11" s="52">
        <v>80</v>
      </c>
      <c r="G11" s="147"/>
      <c r="H11" s="43"/>
    </row>
    <row r="12" spans="1:8" ht="15" customHeight="1">
      <c r="A12" s="607" t="s">
        <v>59</v>
      </c>
      <c r="B12" s="189" t="s">
        <v>743</v>
      </c>
      <c r="C12" s="52">
        <v>800</v>
      </c>
      <c r="D12" s="52">
        <v>805</v>
      </c>
      <c r="E12" s="52">
        <v>803</v>
      </c>
      <c r="F12" s="52">
        <v>805</v>
      </c>
      <c r="G12" s="147">
        <f t="shared" si="0"/>
        <v>1.00625</v>
      </c>
      <c r="H12" s="43"/>
    </row>
    <row r="13" spans="1:8" ht="15" customHeight="1">
      <c r="A13" s="606" t="s">
        <v>61</v>
      </c>
      <c r="B13" s="189" t="s">
        <v>195</v>
      </c>
      <c r="C13" s="52">
        <v>500</v>
      </c>
      <c r="D13" s="52">
        <v>500</v>
      </c>
      <c r="E13" s="52">
        <v>473</v>
      </c>
      <c r="F13" s="52">
        <v>500</v>
      </c>
      <c r="G13" s="147">
        <f t="shared" si="0"/>
        <v>1</v>
      </c>
      <c r="H13" s="43"/>
    </row>
    <row r="14" spans="1:8" ht="15" customHeight="1">
      <c r="A14" s="607" t="s">
        <v>62</v>
      </c>
      <c r="B14" s="189" t="s">
        <v>196</v>
      </c>
      <c r="C14" s="52">
        <v>100</v>
      </c>
      <c r="D14" s="52">
        <v>100</v>
      </c>
      <c r="E14" s="52">
        <v>0</v>
      </c>
      <c r="F14" s="52">
        <v>0</v>
      </c>
      <c r="G14" s="147">
        <f t="shared" si="0"/>
        <v>0</v>
      </c>
      <c r="H14" s="43"/>
    </row>
    <row r="15" spans="1:8" ht="15" customHeight="1">
      <c r="A15" s="48" t="s">
        <v>64</v>
      </c>
      <c r="B15" s="189" t="s">
        <v>197</v>
      </c>
      <c r="C15" s="52">
        <v>222</v>
      </c>
      <c r="D15" s="52">
        <v>222</v>
      </c>
      <c r="E15" s="52">
        <v>222</v>
      </c>
      <c r="F15" s="52">
        <v>222</v>
      </c>
      <c r="G15" s="147">
        <f t="shared" si="0"/>
        <v>1</v>
      </c>
      <c r="H15" s="43"/>
    </row>
    <row r="16" spans="1:8" ht="15" customHeight="1" thickBot="1">
      <c r="A16" s="605" t="s">
        <v>99</v>
      </c>
      <c r="B16" s="190" t="s">
        <v>744</v>
      </c>
      <c r="C16" s="191">
        <v>590</v>
      </c>
      <c r="D16" s="191">
        <v>575</v>
      </c>
      <c r="E16" s="191">
        <v>570</v>
      </c>
      <c r="F16" s="191">
        <v>590</v>
      </c>
      <c r="G16" s="103">
        <f t="shared" si="0"/>
        <v>1</v>
      </c>
      <c r="H16" s="43"/>
    </row>
    <row r="17" spans="1:8" ht="15" customHeight="1" thickBot="1" thickTop="1">
      <c r="A17" s="827" t="s">
        <v>155</v>
      </c>
      <c r="B17" s="827"/>
      <c r="C17" s="192">
        <f>SUM(C9:C16)</f>
        <v>27713</v>
      </c>
      <c r="D17" s="192">
        <f>SUM(D9:D16)</f>
        <v>28858</v>
      </c>
      <c r="E17" s="192">
        <f>SUM(E9:E16)</f>
        <v>28629</v>
      </c>
      <c r="F17" s="192">
        <f>SUM(F9:F16)</f>
        <v>29499</v>
      </c>
      <c r="G17" s="193">
        <f t="shared" si="0"/>
        <v>1.064446288745354</v>
      </c>
      <c r="H17" s="43"/>
    </row>
    <row r="18" spans="1:8" ht="6" customHeight="1" thickTop="1">
      <c r="A18" s="43"/>
      <c r="B18" s="153"/>
      <c r="C18" s="46"/>
      <c r="D18" s="46"/>
      <c r="E18" s="46"/>
      <c r="F18" s="46"/>
      <c r="G18" s="468"/>
      <c r="H18" s="43"/>
    </row>
    <row r="19" spans="1:8" ht="15" customHeight="1" thickBot="1">
      <c r="A19" s="828" t="s">
        <v>198</v>
      </c>
      <c r="B19" s="828"/>
      <c r="C19" s="72"/>
      <c r="D19" s="72"/>
      <c r="E19" s="72"/>
      <c r="F19" s="72"/>
      <c r="G19" s="469"/>
      <c r="H19" s="43"/>
    </row>
    <row r="20" spans="1:8" ht="15" customHeight="1" thickTop="1">
      <c r="A20" s="188" t="s">
        <v>16</v>
      </c>
      <c r="B20" s="189" t="s">
        <v>199</v>
      </c>
      <c r="C20" s="52">
        <v>80</v>
      </c>
      <c r="D20" s="52">
        <v>80</v>
      </c>
      <c r="E20" s="52">
        <v>80</v>
      </c>
      <c r="F20" s="52">
        <v>80</v>
      </c>
      <c r="G20" s="147">
        <f aca="true" t="shared" si="1" ref="G20:G31">F20/C20</f>
        <v>1</v>
      </c>
      <c r="H20" s="43"/>
    </row>
    <row r="21" spans="1:8" ht="15" customHeight="1">
      <c r="A21" s="48" t="s">
        <v>17</v>
      </c>
      <c r="B21" s="189" t="s">
        <v>200</v>
      </c>
      <c r="C21" s="52">
        <v>9500</v>
      </c>
      <c r="D21" s="52">
        <v>9070</v>
      </c>
      <c r="E21" s="52">
        <v>4736</v>
      </c>
      <c r="F21" s="52">
        <v>4470</v>
      </c>
      <c r="G21" s="147">
        <f t="shared" si="1"/>
        <v>0.4705263157894737</v>
      </c>
      <c r="H21" s="43"/>
    </row>
    <row r="22" spans="1:8" ht="15" customHeight="1">
      <c r="A22" s="48" t="s">
        <v>58</v>
      </c>
      <c r="B22" s="189" t="s">
        <v>201</v>
      </c>
      <c r="C22" s="52">
        <v>100</v>
      </c>
      <c r="D22" s="52">
        <v>200</v>
      </c>
      <c r="E22" s="52">
        <v>200</v>
      </c>
      <c r="F22" s="52">
        <v>200</v>
      </c>
      <c r="G22" s="147">
        <f t="shared" si="1"/>
        <v>2</v>
      </c>
      <c r="H22" s="43"/>
    </row>
    <row r="23" spans="1:8" ht="15" customHeight="1">
      <c r="A23" s="48" t="s">
        <v>59</v>
      </c>
      <c r="B23" s="189" t="s">
        <v>202</v>
      </c>
      <c r="C23" s="52">
        <v>4010</v>
      </c>
      <c r="D23" s="52">
        <v>4255</v>
      </c>
      <c r="E23" s="52">
        <v>3857</v>
      </c>
      <c r="F23" s="52">
        <v>4679</v>
      </c>
      <c r="G23" s="147">
        <f t="shared" si="1"/>
        <v>1.1668329177057357</v>
      </c>
      <c r="H23" s="43"/>
    </row>
    <row r="24" spans="1:8" ht="15" customHeight="1">
      <c r="A24" s="48" t="s">
        <v>61</v>
      </c>
      <c r="B24" s="189" t="s">
        <v>203</v>
      </c>
      <c r="C24" s="52">
        <v>300</v>
      </c>
      <c r="D24" s="52">
        <v>300</v>
      </c>
      <c r="E24" s="52">
        <v>300</v>
      </c>
      <c r="F24" s="52">
        <v>300</v>
      </c>
      <c r="G24" s="147">
        <f t="shared" si="1"/>
        <v>1</v>
      </c>
      <c r="H24" s="43"/>
    </row>
    <row r="25" spans="1:8" ht="15" customHeight="1">
      <c r="A25" s="48" t="s">
        <v>62</v>
      </c>
      <c r="B25" s="189" t="s">
        <v>204</v>
      </c>
      <c r="C25" s="52">
        <v>100</v>
      </c>
      <c r="D25" s="52">
        <v>100</v>
      </c>
      <c r="E25" s="52">
        <v>0</v>
      </c>
      <c r="F25" s="52">
        <v>100</v>
      </c>
      <c r="G25" s="147">
        <f t="shared" si="1"/>
        <v>1</v>
      </c>
      <c r="H25" s="43"/>
    </row>
    <row r="26" spans="1:8" ht="15" customHeight="1">
      <c r="A26" s="48"/>
      <c r="B26" s="189" t="s">
        <v>773</v>
      </c>
      <c r="C26" s="52"/>
      <c r="D26" s="52"/>
      <c r="E26" s="52">
        <v>15</v>
      </c>
      <c r="F26" s="52"/>
      <c r="G26" s="147"/>
      <c r="H26" s="43"/>
    </row>
    <row r="27" spans="1:8" ht="15" customHeight="1">
      <c r="A27" s="48"/>
      <c r="B27" s="189" t="s">
        <v>772</v>
      </c>
      <c r="C27" s="52"/>
      <c r="D27" s="52"/>
      <c r="E27" s="52">
        <v>14</v>
      </c>
      <c r="F27" s="52"/>
      <c r="G27" s="147"/>
      <c r="H27" s="43"/>
    </row>
    <row r="28" spans="1:8" ht="15" customHeight="1">
      <c r="A28" s="48" t="s">
        <v>64</v>
      </c>
      <c r="B28" s="189" t="s">
        <v>205</v>
      </c>
      <c r="C28" s="52">
        <v>100</v>
      </c>
      <c r="D28" s="52">
        <v>100</v>
      </c>
      <c r="E28" s="52">
        <v>0</v>
      </c>
      <c r="F28" s="52">
        <v>100</v>
      </c>
      <c r="G28" s="147">
        <f t="shared" si="1"/>
        <v>1</v>
      </c>
      <c r="H28" s="43"/>
    </row>
    <row r="29" spans="1:8" ht="12">
      <c r="A29" s="48" t="s">
        <v>99</v>
      </c>
      <c r="B29" s="734" t="s">
        <v>745</v>
      </c>
      <c r="C29" s="611"/>
      <c r="D29" s="611">
        <v>100</v>
      </c>
      <c r="E29" s="52">
        <v>100</v>
      </c>
      <c r="F29" s="52">
        <v>100</v>
      </c>
      <c r="G29" s="147"/>
      <c r="H29" s="43"/>
    </row>
    <row r="30" spans="1:8" ht="15" customHeight="1" thickBot="1">
      <c r="A30" s="48" t="s">
        <v>121</v>
      </c>
      <c r="B30" s="189" t="s">
        <v>206</v>
      </c>
      <c r="C30" s="608">
        <v>100</v>
      </c>
      <c r="D30" s="609">
        <v>100</v>
      </c>
      <c r="E30" s="609">
        <v>65</v>
      </c>
      <c r="F30" s="609">
        <v>100</v>
      </c>
      <c r="G30" s="610">
        <f t="shared" si="1"/>
        <v>1</v>
      </c>
      <c r="H30" s="43"/>
    </row>
    <row r="31" spans="1:8" ht="15" customHeight="1" thickBot="1" thickTop="1">
      <c r="A31" s="827" t="s">
        <v>155</v>
      </c>
      <c r="B31" s="827"/>
      <c r="C31" s="192">
        <f>SUM(C20:C30)</f>
        <v>14290</v>
      </c>
      <c r="D31" s="192">
        <f>SUM(D20:D30)</f>
        <v>14305</v>
      </c>
      <c r="E31" s="192">
        <f>SUM(E20:E30)</f>
        <v>9367</v>
      </c>
      <c r="F31" s="192">
        <f>SUM(F20:F30)</f>
        <v>10129</v>
      </c>
      <c r="G31" s="193">
        <f t="shared" si="1"/>
        <v>0.7088173547935619</v>
      </c>
      <c r="H31" s="43"/>
    </row>
    <row r="32" spans="1:8" ht="6" customHeight="1" thickTop="1">
      <c r="A32" s="43"/>
      <c r="B32" s="153"/>
      <c r="C32" s="153"/>
      <c r="D32" s="46"/>
      <c r="E32" s="46"/>
      <c r="F32" s="46"/>
      <c r="G32" s="468"/>
      <c r="H32" s="43"/>
    </row>
    <row r="33" spans="1:8" ht="15" customHeight="1" thickBot="1">
      <c r="A33" s="828" t="s">
        <v>207</v>
      </c>
      <c r="B33" s="828"/>
      <c r="C33" s="196"/>
      <c r="D33" s="46"/>
      <c r="E33" s="46"/>
      <c r="F33" s="46"/>
      <c r="G33" s="468"/>
      <c r="H33" s="43"/>
    </row>
    <row r="34" spans="1:8" ht="15" customHeight="1" thickTop="1">
      <c r="A34" s="188" t="s">
        <v>16</v>
      </c>
      <c r="B34" s="197" t="s">
        <v>208</v>
      </c>
      <c r="C34" s="198">
        <v>1860</v>
      </c>
      <c r="D34" s="198">
        <v>1860</v>
      </c>
      <c r="E34" s="198">
        <v>1820</v>
      </c>
      <c r="F34" s="198">
        <v>1820</v>
      </c>
      <c r="G34" s="471">
        <f>F34/C34</f>
        <v>0.978494623655914</v>
      </c>
      <c r="H34" s="43"/>
    </row>
    <row r="35" spans="1:8" ht="15" customHeight="1" thickBot="1">
      <c r="A35" s="142" t="s">
        <v>17</v>
      </c>
      <c r="B35" s="194" t="s">
        <v>209</v>
      </c>
      <c r="C35" s="195"/>
      <c r="D35" s="608">
        <v>10277</v>
      </c>
      <c r="E35" s="608">
        <v>10276</v>
      </c>
      <c r="F35" s="195"/>
      <c r="G35" s="470"/>
      <c r="H35" s="43"/>
    </row>
    <row r="36" spans="1:7" ht="15" customHeight="1" thickBot="1" thickTop="1">
      <c r="A36" s="827" t="s">
        <v>155</v>
      </c>
      <c r="B36" s="827"/>
      <c r="C36" s="192">
        <f>SUM(C34)</f>
        <v>1860</v>
      </c>
      <c r="D36" s="192">
        <f>SUM(D34:D35)</f>
        <v>12137</v>
      </c>
      <c r="E36" s="192">
        <f>SUM(E34:E35)</f>
        <v>12096</v>
      </c>
      <c r="F36" s="192">
        <f>SUM(F34)</f>
        <v>1820</v>
      </c>
      <c r="G36" s="193">
        <f>F36/C36</f>
        <v>0.978494623655914</v>
      </c>
    </row>
    <row r="38" spans="1:3" ht="14.25" customHeight="1">
      <c r="A38"/>
      <c r="B38"/>
      <c r="C38"/>
    </row>
    <row r="39" spans="1:4" ht="14.25" customHeight="1">
      <c r="A39"/>
      <c r="B39"/>
      <c r="C39"/>
      <c r="D39" s="259"/>
    </row>
    <row r="40" spans="1:3" ht="14.25" customHeight="1">
      <c r="A40"/>
      <c r="B40"/>
      <c r="C40"/>
    </row>
    <row r="41" spans="1:3" ht="14.25" customHeight="1">
      <c r="A41"/>
      <c r="B41"/>
      <c r="C41"/>
    </row>
  </sheetData>
  <sheetProtection selectLockedCells="1" selectUnlockedCells="1"/>
  <mergeCells count="7">
    <mergeCell ref="A36:B36"/>
    <mergeCell ref="A1:G1"/>
    <mergeCell ref="A8:B8"/>
    <mergeCell ref="A17:B17"/>
    <mergeCell ref="A19:B19"/>
    <mergeCell ref="A31:B31"/>
    <mergeCell ref="A33:B3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7109375" style="350" customWidth="1"/>
    <col min="2" max="2" width="35.7109375" style="350" customWidth="1"/>
    <col min="3" max="7" width="9.7109375" style="350" customWidth="1"/>
    <col min="8" max="11" width="9.140625" style="350" customWidth="1"/>
    <col min="12" max="16384" width="9.140625" style="274" customWidth="1"/>
  </cols>
  <sheetData>
    <row r="1" spans="2:7" s="277" customFormat="1" ht="15" customHeight="1">
      <c r="B1" s="301"/>
      <c r="C1" s="301"/>
      <c r="D1" s="301"/>
      <c r="E1" s="301"/>
      <c r="F1" s="301"/>
      <c r="G1" s="273" t="s">
        <v>282</v>
      </c>
    </row>
    <row r="2" spans="1:7" s="277" customFormat="1" ht="15" customHeight="1">
      <c r="A2" s="301"/>
      <c r="B2" s="301"/>
      <c r="C2" s="301"/>
      <c r="D2" s="301"/>
      <c r="E2" s="301"/>
      <c r="F2" s="301"/>
      <c r="G2" s="273" t="str">
        <f>'2.sz. melléklet'!G2</f>
        <v>az 1/2015. (II.18.) önkormányzati rendelethez</v>
      </c>
    </row>
    <row r="3" spans="1:11" s="277" customFormat="1" ht="15" customHeight="1">
      <c r="A3" s="279"/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s="277" customFormat="1" ht="15" customHeight="1" thickBot="1">
      <c r="A4" s="279"/>
      <c r="B4" s="339"/>
      <c r="C4" s="339"/>
      <c r="D4" s="339"/>
      <c r="E4" s="339"/>
      <c r="F4" s="339"/>
      <c r="G4" s="339"/>
      <c r="H4" s="339"/>
      <c r="I4" s="339"/>
      <c r="J4" s="339"/>
      <c r="K4" s="339"/>
    </row>
    <row r="5" spans="1:11" s="277" customFormat="1" ht="31.5" thickTop="1">
      <c r="A5" s="168" t="s">
        <v>95</v>
      </c>
      <c r="B5" s="182" t="s">
        <v>178</v>
      </c>
      <c r="C5" s="9" t="s">
        <v>4</v>
      </c>
      <c r="D5" s="9" t="s">
        <v>693</v>
      </c>
      <c r="E5" s="9" t="s">
        <v>694</v>
      </c>
      <c r="F5" s="9" t="s">
        <v>695</v>
      </c>
      <c r="G5" s="465" t="s">
        <v>720</v>
      </c>
      <c r="H5" s="339"/>
      <c r="I5" s="339"/>
      <c r="J5" s="339"/>
      <c r="K5" s="339"/>
    </row>
    <row r="6" spans="1:11" s="277" customFormat="1" ht="15" customHeight="1" thickBot="1">
      <c r="A6" s="170" t="s">
        <v>6</v>
      </c>
      <c r="B6" s="183" t="s">
        <v>7</v>
      </c>
      <c r="C6" s="171" t="s">
        <v>8</v>
      </c>
      <c r="D6" s="117" t="s">
        <v>9</v>
      </c>
      <c r="E6" s="117" t="s">
        <v>10</v>
      </c>
      <c r="F6" s="117" t="s">
        <v>11</v>
      </c>
      <c r="G6" s="118" t="s">
        <v>12</v>
      </c>
      <c r="H6" s="339"/>
      <c r="I6" s="339"/>
      <c r="J6" s="339"/>
      <c r="K6" s="339"/>
    </row>
    <row r="7" spans="1:11" s="277" customFormat="1" ht="6.75" customHeight="1" thickTop="1">
      <c r="A7" s="43"/>
      <c r="B7" s="185"/>
      <c r="C7" s="184"/>
      <c r="D7" s="184"/>
      <c r="E7" s="184"/>
      <c r="F7" s="184"/>
      <c r="G7" s="184"/>
      <c r="H7" s="339"/>
      <c r="I7" s="339"/>
      <c r="J7" s="339"/>
      <c r="K7" s="339"/>
    </row>
    <row r="8" spans="1:11" s="277" customFormat="1" ht="15" customHeight="1" thickBot="1">
      <c r="A8" s="680" t="s">
        <v>746</v>
      </c>
      <c r="B8" s="680"/>
      <c r="C8" s="72"/>
      <c r="D8" s="72"/>
      <c r="E8" s="72"/>
      <c r="F8" s="72"/>
      <c r="G8" s="72"/>
      <c r="H8" s="279"/>
      <c r="I8" s="279"/>
      <c r="J8" s="279"/>
      <c r="K8" s="279"/>
    </row>
    <row r="9" spans="1:11" s="277" customFormat="1" ht="15" customHeight="1" thickBot="1" thickTop="1">
      <c r="A9" s="188" t="s">
        <v>16</v>
      </c>
      <c r="B9" s="189" t="s">
        <v>200</v>
      </c>
      <c r="C9" s="612">
        <v>0</v>
      </c>
      <c r="D9" s="613">
        <v>3661</v>
      </c>
      <c r="E9" s="617">
        <v>6661</v>
      </c>
      <c r="F9" s="618"/>
      <c r="G9" s="614"/>
      <c r="H9" s="339"/>
      <c r="I9" s="339"/>
      <c r="J9" s="339"/>
      <c r="K9" s="339"/>
    </row>
    <row r="10" spans="1:11" s="277" customFormat="1" ht="15" customHeight="1" thickBot="1" thickTop="1">
      <c r="A10" s="827" t="s">
        <v>155</v>
      </c>
      <c r="B10" s="827"/>
      <c r="C10" s="192">
        <f>SUM(C9:C9)</f>
        <v>0</v>
      </c>
      <c r="D10" s="192">
        <f>SUM(D9:D9)</f>
        <v>3661</v>
      </c>
      <c r="E10" s="192">
        <f>SUM(E9:E9)</f>
        <v>6661</v>
      </c>
      <c r="F10" s="619"/>
      <c r="G10" s="193"/>
      <c r="H10" s="339"/>
      <c r="I10" s="339"/>
      <c r="J10" s="339"/>
      <c r="K10" s="339"/>
    </row>
    <row r="11" spans="1:11" s="277" customFormat="1" ht="15" customHeight="1" thickTop="1">
      <c r="A11" s="352"/>
      <c r="B11" s="339"/>
      <c r="C11" s="339"/>
      <c r="D11" s="339"/>
      <c r="E11" s="339"/>
      <c r="F11" s="339"/>
      <c r="G11" s="339"/>
      <c r="H11" s="339"/>
      <c r="I11" s="339"/>
      <c r="J11" s="339"/>
      <c r="K11" s="339"/>
    </row>
    <row r="12" spans="1:11" s="277" customFormat="1" ht="15" customHeight="1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</row>
    <row r="13" spans="1:11" s="277" customFormat="1" ht="15" customHeight="1">
      <c r="A13" s="339"/>
      <c r="B13" s="339"/>
      <c r="C13" s="339"/>
      <c r="D13" s="339"/>
      <c r="E13" s="339"/>
      <c r="F13" s="339"/>
      <c r="G13" s="339"/>
      <c r="H13" s="339"/>
      <c r="I13" s="339"/>
      <c r="J13" s="339"/>
      <c r="K13" s="339"/>
    </row>
  </sheetData>
  <sheetProtection/>
  <mergeCells count="1">
    <mergeCell ref="A10:B10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5.7109375" style="1" customWidth="1"/>
    <col min="2" max="2" width="13.140625" style="1" customWidth="1"/>
    <col min="3" max="4" width="10.7109375" style="1" customWidth="1"/>
  </cols>
  <sheetData>
    <row r="1" spans="1:4" s="43" customFormat="1" ht="15" customHeight="1">
      <c r="A1" s="807" t="s">
        <v>407</v>
      </c>
      <c r="B1" s="807"/>
      <c r="C1" s="807"/>
      <c r="D1" s="807"/>
    </row>
    <row r="2" spans="1:4" s="43" customFormat="1" ht="15" customHeight="1">
      <c r="A2" s="3"/>
      <c r="B2" s="3"/>
      <c r="C2" s="3"/>
      <c r="D2" s="2" t="str">
        <f>'2.sz. melléklet'!G2</f>
        <v>az 1/2015. (II.18.) önkormányzati rendelethez</v>
      </c>
    </row>
    <row r="3" spans="1:4" s="43" customFormat="1" ht="15" customHeight="1">
      <c r="A3" s="46"/>
      <c r="B3" s="46"/>
      <c r="C3" s="46"/>
      <c r="D3" s="46"/>
    </row>
    <row r="4" spans="1:4" s="43" customFormat="1" ht="15" customHeight="1">
      <c r="A4" s="767" t="s">
        <v>211</v>
      </c>
      <c r="B4" s="767"/>
      <c r="C4" s="767"/>
      <c r="D4" s="767"/>
    </row>
    <row r="5" spans="1:4" s="43" customFormat="1" ht="15" customHeight="1">
      <c r="A5" s="767" t="s">
        <v>212</v>
      </c>
      <c r="B5" s="767"/>
      <c r="C5" s="767"/>
      <c r="D5" s="767"/>
    </row>
    <row r="6" ht="15" customHeight="1"/>
    <row r="7" spans="1:4" s="43" customFormat="1" ht="15" customHeight="1">
      <c r="A7" s="46" t="s">
        <v>213</v>
      </c>
      <c r="B7" s="46"/>
      <c r="C7" s="46"/>
      <c r="D7" s="46"/>
    </row>
    <row r="8" spans="1:4" s="43" customFormat="1" ht="9" customHeight="1" thickBot="1">
      <c r="A8" s="46"/>
      <c r="B8" s="46"/>
      <c r="C8" s="46"/>
      <c r="D8" s="46"/>
    </row>
    <row r="9" spans="1:2" s="43" customFormat="1" ht="15" customHeight="1" thickBot="1" thickTop="1">
      <c r="A9" s="199" t="s">
        <v>3</v>
      </c>
      <c r="B9" s="10" t="s">
        <v>747</v>
      </c>
    </row>
    <row r="10" spans="1:2" s="43" customFormat="1" ht="15" customHeight="1" thickBot="1" thickTop="1">
      <c r="A10" s="199" t="s">
        <v>214</v>
      </c>
      <c r="B10" s="200">
        <v>0</v>
      </c>
    </row>
    <row r="11" spans="1:2" s="43" customFormat="1" ht="15" customHeight="1" thickBot="1" thickTop="1">
      <c r="A11" s="201" t="s">
        <v>155</v>
      </c>
      <c r="B11" s="14">
        <v>0</v>
      </c>
    </row>
    <row r="12" spans="1:2" s="43" customFormat="1" ht="15" customHeight="1" thickTop="1">
      <c r="A12" s="202"/>
      <c r="B12" s="46"/>
    </row>
    <row r="13" spans="1:2" s="43" customFormat="1" ht="15" customHeight="1">
      <c r="A13" s="46"/>
      <c r="B13" s="46"/>
    </row>
    <row r="14" spans="1:2" s="43" customFormat="1" ht="15" customHeight="1">
      <c r="A14" s="46" t="s">
        <v>215</v>
      </c>
      <c r="B14" s="46"/>
    </row>
    <row r="15" s="43" customFormat="1" ht="8.25" customHeight="1" thickBot="1">
      <c r="B15" s="46"/>
    </row>
    <row r="16" spans="1:2" s="43" customFormat="1" ht="15" customHeight="1" thickBot="1" thickTop="1">
      <c r="A16" s="199" t="s">
        <v>3</v>
      </c>
      <c r="B16" s="200" t="s">
        <v>747</v>
      </c>
    </row>
    <row r="17" spans="1:2" s="43" customFormat="1" ht="15" customHeight="1" thickTop="1">
      <c r="A17" s="203" t="s">
        <v>21</v>
      </c>
      <c r="B17" s="204">
        <v>77500</v>
      </c>
    </row>
    <row r="18" spans="1:2" s="43" customFormat="1" ht="22.5">
      <c r="A18" s="205" t="s">
        <v>216</v>
      </c>
      <c r="B18" s="206"/>
    </row>
    <row r="19" spans="1:2" s="43" customFormat="1" ht="15" customHeight="1">
      <c r="A19" s="205" t="s">
        <v>217</v>
      </c>
      <c r="B19" s="206"/>
    </row>
    <row r="20" spans="1:2" s="43" customFormat="1" ht="15" customHeight="1">
      <c r="A20" s="205" t="s">
        <v>218</v>
      </c>
      <c r="B20" s="206"/>
    </row>
    <row r="21" spans="1:2" s="43" customFormat="1" ht="15" customHeight="1" thickBot="1">
      <c r="A21" s="207" t="s">
        <v>219</v>
      </c>
      <c r="B21" s="208">
        <v>373</v>
      </c>
    </row>
    <row r="22" spans="1:2" s="43" customFormat="1" ht="15" customHeight="1" thickBot="1" thickTop="1">
      <c r="A22" s="201" t="s">
        <v>155</v>
      </c>
      <c r="B22" s="209">
        <f>SUM(B17:B21)</f>
        <v>77873</v>
      </c>
    </row>
    <row r="23" spans="1:2" s="43" customFormat="1" ht="15" customHeight="1" thickTop="1">
      <c r="A23" s="153"/>
      <c r="B23" s="46"/>
    </row>
    <row r="24" spans="1:2" s="43" customFormat="1" ht="15" customHeight="1">
      <c r="A24" s="46" t="s">
        <v>220</v>
      </c>
      <c r="B24" s="46"/>
    </row>
    <row r="25" s="43" customFormat="1" ht="9" customHeight="1" thickBot="1">
      <c r="B25" s="46"/>
    </row>
    <row r="26" spans="1:2" s="43" customFormat="1" ht="15" customHeight="1" thickBot="1" thickTop="1">
      <c r="A26" s="199" t="s">
        <v>3</v>
      </c>
      <c r="B26" s="200" t="s">
        <v>747</v>
      </c>
    </row>
    <row r="27" spans="1:2" s="43" customFormat="1" ht="15" customHeight="1" thickTop="1">
      <c r="A27" s="203" t="s">
        <v>221</v>
      </c>
      <c r="B27" s="204">
        <f>B22*0.5</f>
        <v>38936.5</v>
      </c>
    </row>
    <row r="28" spans="1:2" s="43" customFormat="1" ht="12.75" thickBot="1">
      <c r="A28" s="207" t="s">
        <v>222</v>
      </c>
      <c r="B28" s="208">
        <v>0</v>
      </c>
    </row>
    <row r="29" spans="1:2" s="43" customFormat="1" ht="24" thickBot="1" thickTop="1">
      <c r="A29" s="201" t="s">
        <v>223</v>
      </c>
      <c r="B29" s="209">
        <f>SUM(B27:B28)</f>
        <v>38936.5</v>
      </c>
    </row>
    <row r="30" ht="12.75" thickTop="1"/>
  </sheetData>
  <sheetProtection selectLockedCells="1" selectUnlockedCells="1"/>
  <mergeCells count="3">
    <mergeCell ref="A1:D1"/>
    <mergeCell ref="A4:D4"/>
    <mergeCell ref="A5:D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6384" width="9.140625" style="274" customWidth="1"/>
  </cols>
  <sheetData>
    <row r="1" spans="1:9" s="339" customFormat="1" ht="15" customHeight="1">
      <c r="A1" s="735" t="s">
        <v>408</v>
      </c>
      <c r="B1" s="735"/>
      <c r="C1" s="735"/>
      <c r="D1" s="735"/>
      <c r="E1" s="735"/>
      <c r="F1" s="735"/>
      <c r="G1" s="735"/>
      <c r="H1" s="735"/>
      <c r="I1" s="735"/>
    </row>
    <row r="2" spans="1:9" s="339" customFormat="1" ht="15" customHeight="1">
      <c r="A2" s="301"/>
      <c r="B2" s="301"/>
      <c r="C2" s="301"/>
      <c r="D2" s="301"/>
      <c r="E2" s="301"/>
      <c r="F2" s="301"/>
      <c r="G2" s="301"/>
      <c r="H2" s="301"/>
      <c r="I2" s="273" t="str">
        <f>'2.sz. melléklet'!G2</f>
        <v>az 1/2015. (II.18.) önkormányzati rendelethez</v>
      </c>
    </row>
    <row r="3" spans="1:9" s="339" customFormat="1" ht="15" customHeight="1">
      <c r="A3" s="338"/>
      <c r="B3" s="338"/>
      <c r="C3" s="338"/>
      <c r="D3" s="338"/>
      <c r="E3" s="338"/>
      <c r="F3" s="338"/>
      <c r="G3" s="338"/>
      <c r="H3" s="338"/>
      <c r="I3" s="338"/>
    </row>
    <row r="4" spans="1:9" s="339" customFormat="1" ht="15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="339" customFormat="1" ht="15" customHeight="1">
      <c r="A5" s="279"/>
    </row>
    <row r="6" s="339" customFormat="1" ht="15" customHeight="1">
      <c r="A6" s="279"/>
    </row>
    <row r="7" s="339" customFormat="1" ht="15" customHeight="1">
      <c r="A7" s="279"/>
    </row>
    <row r="8" spans="1:9" s="339" customFormat="1" ht="15" customHeight="1">
      <c r="A8" s="736" t="s">
        <v>409</v>
      </c>
      <c r="B8" s="736"/>
      <c r="C8" s="736"/>
      <c r="D8" s="736"/>
      <c r="E8" s="736"/>
      <c r="F8" s="736"/>
      <c r="G8" s="736"/>
      <c r="H8" s="736"/>
      <c r="I8" s="736"/>
    </row>
    <row r="9" s="339" customFormat="1" ht="15" customHeight="1">
      <c r="A9" s="279"/>
    </row>
    <row r="10" s="339" customFormat="1" ht="15" customHeight="1">
      <c r="A10" s="279"/>
    </row>
    <row r="11" s="339" customFormat="1" ht="15" customHeight="1">
      <c r="A11" s="279"/>
    </row>
    <row r="12" s="339" customFormat="1" ht="15" customHeight="1">
      <c r="A12" s="279"/>
    </row>
    <row r="13" spans="1:9" s="339" customFormat="1" ht="15" customHeight="1">
      <c r="A13" s="736" t="s">
        <v>410</v>
      </c>
      <c r="B13" s="736"/>
      <c r="C13" s="736"/>
      <c r="D13" s="736"/>
      <c r="E13" s="736"/>
      <c r="F13" s="736"/>
      <c r="G13" s="736"/>
      <c r="H13" s="736"/>
      <c r="I13" s="736"/>
    </row>
    <row r="14" s="339" customFormat="1" ht="15" customHeight="1"/>
    <row r="15" s="339" customFormat="1" ht="15" customHeight="1"/>
  </sheetData>
  <sheetProtection/>
  <mergeCells count="3">
    <mergeCell ref="A1:I1"/>
    <mergeCell ref="A8:I8"/>
    <mergeCell ref="A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9" width="9.140625" style="275" customWidth="1"/>
    <col min="10" max="16384" width="9.140625" style="274" customWidth="1"/>
  </cols>
  <sheetData>
    <row r="1" spans="1:9" s="277" customFormat="1" ht="15" customHeight="1">
      <c r="A1" s="735" t="s">
        <v>411</v>
      </c>
      <c r="B1" s="735"/>
      <c r="C1" s="735"/>
      <c r="D1" s="735"/>
      <c r="E1" s="735"/>
      <c r="F1" s="735"/>
      <c r="G1" s="735"/>
      <c r="H1" s="735"/>
      <c r="I1" s="735"/>
    </row>
    <row r="2" spans="1:9" s="277" customFormat="1" ht="15" customHeight="1">
      <c r="A2" s="301"/>
      <c r="B2" s="301"/>
      <c r="C2" s="301"/>
      <c r="D2" s="301"/>
      <c r="E2" s="301"/>
      <c r="F2" s="301"/>
      <c r="G2" s="301"/>
      <c r="H2" s="301"/>
      <c r="I2" s="273" t="str">
        <f>'2.sz. melléklet'!G2</f>
        <v>az 1/2015. (II.18.) önkormányzati rendelethez</v>
      </c>
    </row>
    <row r="3" spans="1:9" s="277" customFormat="1" ht="15" customHeight="1">
      <c r="A3" s="279"/>
      <c r="B3" s="279"/>
      <c r="C3" s="279"/>
      <c r="D3" s="279"/>
      <c r="E3" s="279"/>
      <c r="F3" s="279"/>
      <c r="G3" s="279"/>
      <c r="H3" s="279"/>
      <c r="I3" s="279"/>
    </row>
    <row r="4" spans="1:9" s="277" customFormat="1" ht="15" customHeight="1">
      <c r="A4" s="279"/>
      <c r="B4" s="279"/>
      <c r="C4" s="279"/>
      <c r="D4" s="279"/>
      <c r="E4" s="279"/>
      <c r="F4" s="279"/>
      <c r="G4" s="279"/>
      <c r="H4" s="279"/>
      <c r="I4" s="279"/>
    </row>
    <row r="5" spans="1:9" s="277" customFormat="1" ht="15" customHeight="1">
      <c r="A5" s="736" t="s">
        <v>412</v>
      </c>
      <c r="B5" s="736"/>
      <c r="C5" s="736"/>
      <c r="D5" s="736"/>
      <c r="E5" s="736"/>
      <c r="F5" s="736"/>
      <c r="G5" s="736"/>
      <c r="H5" s="736"/>
      <c r="I5" s="736"/>
    </row>
    <row r="6" spans="1:9" s="277" customFormat="1" ht="15" customHeight="1">
      <c r="A6" s="279"/>
      <c r="B6" s="279"/>
      <c r="C6" s="279"/>
      <c r="D6" s="279"/>
      <c r="E6" s="279"/>
      <c r="F6" s="279"/>
      <c r="G6" s="279"/>
      <c r="H6" s="279"/>
      <c r="I6" s="279"/>
    </row>
    <row r="7" spans="1:9" s="277" customFormat="1" ht="15" customHeight="1">
      <c r="A7" s="279"/>
      <c r="B7" s="279"/>
      <c r="C7" s="279"/>
      <c r="D7" s="279"/>
      <c r="E7" s="279"/>
      <c r="F7" s="279"/>
      <c r="G7" s="279"/>
      <c r="H7" s="279"/>
      <c r="I7" s="279"/>
    </row>
    <row r="8" spans="1:9" s="277" customFormat="1" ht="15" customHeight="1">
      <c r="A8" s="279" t="s">
        <v>413</v>
      </c>
      <c r="B8" s="279"/>
      <c r="C8" s="279"/>
      <c r="D8" s="279"/>
      <c r="E8" s="279"/>
      <c r="F8" s="279"/>
      <c r="G8" s="279"/>
      <c r="H8" s="279"/>
      <c r="I8" s="279"/>
    </row>
    <row r="9" spans="1:9" s="277" customFormat="1" ht="15" customHeight="1">
      <c r="A9" s="279"/>
      <c r="B9" s="279"/>
      <c r="C9" s="279"/>
      <c r="D9" s="279"/>
      <c r="E9" s="279"/>
      <c r="F9" s="279"/>
      <c r="G9" s="279"/>
      <c r="H9" s="279"/>
      <c r="I9" s="279"/>
    </row>
    <row r="10" spans="1:9" s="277" customFormat="1" ht="15" customHeight="1">
      <c r="A10" s="279"/>
      <c r="B10" s="279"/>
      <c r="C10" s="279"/>
      <c r="D10" s="279"/>
      <c r="E10" s="279"/>
      <c r="F10" s="279"/>
      <c r="G10" s="279"/>
      <c r="H10" s="279"/>
      <c r="I10" s="279"/>
    </row>
    <row r="11" spans="1:9" s="277" customFormat="1" ht="15" customHeight="1">
      <c r="A11" s="279"/>
      <c r="B11" s="279"/>
      <c r="C11" s="279"/>
      <c r="D11" s="279"/>
      <c r="E11" s="279"/>
      <c r="F11" s="279"/>
      <c r="G11" s="279"/>
      <c r="H11" s="279"/>
      <c r="I11" s="279"/>
    </row>
    <row r="12" spans="1:9" s="277" customFormat="1" ht="15" customHeight="1">
      <c r="A12" s="279" t="s">
        <v>414</v>
      </c>
      <c r="B12" s="279"/>
      <c r="C12" s="279"/>
      <c r="D12" s="279"/>
      <c r="E12" s="279"/>
      <c r="F12" s="338" t="s">
        <v>415</v>
      </c>
      <c r="G12" s="279"/>
      <c r="H12" s="279"/>
      <c r="I12" s="279"/>
    </row>
    <row r="13" spans="1:9" s="277" customFormat="1" ht="15" customHeight="1">
      <c r="A13" s="279"/>
      <c r="B13" s="279"/>
      <c r="C13" s="279"/>
      <c r="D13" s="279"/>
      <c r="E13" s="279"/>
      <c r="F13" s="338"/>
      <c r="G13" s="279"/>
      <c r="H13" s="279"/>
      <c r="I13" s="279"/>
    </row>
    <row r="14" spans="1:9" s="277" customFormat="1" ht="15" customHeight="1">
      <c r="A14" s="279" t="s">
        <v>416</v>
      </c>
      <c r="B14" s="279"/>
      <c r="C14" s="279"/>
      <c r="D14" s="279"/>
      <c r="E14" s="279"/>
      <c r="F14" s="338" t="s">
        <v>417</v>
      </c>
      <c r="G14" s="279"/>
      <c r="H14" s="279"/>
      <c r="I14" s="279"/>
    </row>
    <row r="15" spans="1:9" s="277" customFormat="1" ht="15" customHeight="1">
      <c r="A15" s="279" t="s">
        <v>418</v>
      </c>
      <c r="B15" s="279"/>
      <c r="C15" s="279"/>
      <c r="D15" s="279"/>
      <c r="E15" s="279"/>
      <c r="F15" s="338"/>
      <c r="G15" s="279"/>
      <c r="H15" s="279"/>
      <c r="I15" s="279"/>
    </row>
    <row r="16" spans="1:9" s="277" customFormat="1" ht="15" customHeight="1">
      <c r="A16" s="279" t="s">
        <v>419</v>
      </c>
      <c r="B16" s="279"/>
      <c r="C16" s="279"/>
      <c r="D16" s="279"/>
      <c r="E16" s="279"/>
      <c r="F16" s="338" t="s">
        <v>417</v>
      </c>
      <c r="G16" s="279"/>
      <c r="H16" s="279"/>
      <c r="I16" s="279"/>
    </row>
    <row r="17" spans="1:9" s="277" customFormat="1" ht="15" customHeight="1">
      <c r="A17" s="279"/>
      <c r="B17" s="279"/>
      <c r="C17" s="279"/>
      <c r="D17" s="279"/>
      <c r="E17" s="279"/>
      <c r="F17" s="338"/>
      <c r="G17" s="279"/>
      <c r="H17" s="279"/>
      <c r="I17" s="279"/>
    </row>
    <row r="18" spans="1:9" s="277" customFormat="1" ht="15" customHeight="1">
      <c r="A18" s="279" t="s">
        <v>420</v>
      </c>
      <c r="B18" s="279"/>
      <c r="C18" s="279"/>
      <c r="D18" s="279"/>
      <c r="E18" s="279"/>
      <c r="F18" s="338" t="s">
        <v>421</v>
      </c>
      <c r="G18" s="279"/>
      <c r="H18" s="279"/>
      <c r="I18" s="279"/>
    </row>
    <row r="19" spans="1:9" s="277" customFormat="1" ht="15" customHeight="1">
      <c r="A19" s="279"/>
      <c r="B19" s="279"/>
      <c r="C19" s="279"/>
      <c r="D19" s="279"/>
      <c r="E19" s="279"/>
      <c r="F19" s="279"/>
      <c r="G19" s="279"/>
      <c r="H19" s="279"/>
      <c r="I19" s="279"/>
    </row>
    <row r="20" spans="1:9" s="277" customFormat="1" ht="15" customHeight="1">
      <c r="A20" s="279"/>
      <c r="B20" s="279"/>
      <c r="C20" s="279"/>
      <c r="D20" s="279"/>
      <c r="E20" s="279"/>
      <c r="F20" s="279"/>
      <c r="G20" s="279"/>
      <c r="H20" s="279"/>
      <c r="I20" s="279"/>
    </row>
    <row r="21" spans="1:9" s="277" customFormat="1" ht="15" customHeight="1">
      <c r="A21" s="279" t="s">
        <v>422</v>
      </c>
      <c r="B21" s="279"/>
      <c r="C21" s="279"/>
      <c r="D21" s="279"/>
      <c r="E21" s="279"/>
      <c r="F21" s="279"/>
      <c r="G21" s="279"/>
      <c r="H21" s="279"/>
      <c r="I21" s="279"/>
    </row>
  </sheetData>
  <sheetProtection/>
  <mergeCells count="2">
    <mergeCell ref="A1:I1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7109375" style="1" customWidth="1"/>
    <col min="2" max="2" width="37.7109375" style="1" customWidth="1"/>
    <col min="3" max="7" width="9.7109375" style="1" customWidth="1"/>
  </cols>
  <sheetData>
    <row r="1" spans="2:7" s="1" customFormat="1" ht="15" customHeight="1">
      <c r="B1" s="2"/>
      <c r="C1" s="2"/>
      <c r="D1" s="2"/>
      <c r="E1" s="2"/>
      <c r="F1" s="2"/>
      <c r="G1" s="2" t="s">
        <v>54</v>
      </c>
    </row>
    <row r="2" spans="1:7" s="1" customFormat="1" ht="15" customHeight="1">
      <c r="A2" s="3"/>
      <c r="B2" s="3"/>
      <c r="C2" s="3"/>
      <c r="D2" s="3"/>
      <c r="E2" s="3"/>
      <c r="F2" s="3"/>
      <c r="G2" s="2" t="s">
        <v>817</v>
      </c>
    </row>
    <row r="3" s="1" customFormat="1" ht="15" customHeight="1">
      <c r="A3" s="4"/>
    </row>
    <row r="4" spans="1:7" s="1" customFormat="1" ht="15" customHeight="1">
      <c r="A4" s="748" t="s">
        <v>692</v>
      </c>
      <c r="B4" s="748"/>
      <c r="C4" s="748"/>
      <c r="D4" s="748"/>
      <c r="E4" s="748"/>
      <c r="F4" s="748"/>
      <c r="G4" s="748"/>
    </row>
    <row r="5" spans="1:7" s="1" customFormat="1" ht="15" customHeight="1" thickBot="1">
      <c r="A5" s="5"/>
      <c r="B5" s="5"/>
      <c r="C5" s="5"/>
      <c r="D5" s="5"/>
      <c r="E5" s="5"/>
      <c r="F5" s="5"/>
      <c r="G5" s="6" t="s">
        <v>1</v>
      </c>
    </row>
    <row r="6" spans="1:7" ht="31.5" thickTop="1">
      <c r="A6" s="7" t="s">
        <v>2</v>
      </c>
      <c r="B6" s="8" t="s">
        <v>3</v>
      </c>
      <c r="C6" s="9" t="s">
        <v>4</v>
      </c>
      <c r="D6" s="9" t="s">
        <v>693</v>
      </c>
      <c r="E6" s="9" t="s">
        <v>694</v>
      </c>
      <c r="F6" s="9" t="s">
        <v>695</v>
      </c>
      <c r="G6" s="465" t="s">
        <v>720</v>
      </c>
    </row>
    <row r="7" spans="1:8" ht="15" customHeight="1" thickBot="1">
      <c r="A7" s="11" t="s">
        <v>6</v>
      </c>
      <c r="B7" s="12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4" t="s">
        <v>12</v>
      </c>
      <c r="H7" s="15"/>
    </row>
    <row r="8" spans="1:8" ht="15" customHeight="1" thickTop="1">
      <c r="A8" s="756" t="s">
        <v>13</v>
      </c>
      <c r="B8" s="757"/>
      <c r="C8" s="757"/>
      <c r="D8" s="757"/>
      <c r="E8" s="757"/>
      <c r="F8" s="757"/>
      <c r="G8" s="758"/>
      <c r="H8" s="15"/>
    </row>
    <row r="9" spans="1:8" ht="15" customHeight="1">
      <c r="A9" s="26" t="s">
        <v>14</v>
      </c>
      <c r="B9" s="16" t="s">
        <v>15</v>
      </c>
      <c r="C9" s="28">
        <f>'8.sz. melléklet'!D74+'9.sz. melléklet'!D34</f>
        <v>52868</v>
      </c>
      <c r="D9" s="28">
        <f>'8.sz. melléklet'!E74+'9.sz. melléklet'!E34</f>
        <v>68582</v>
      </c>
      <c r="E9" s="28">
        <f>'8.sz. melléklet'!F74+'9.sz. melléklet'!F34</f>
        <v>68566</v>
      </c>
      <c r="F9" s="28">
        <f>'8.sz. melléklet'!G74+'9.sz. melléklet'!G34</f>
        <v>57194</v>
      </c>
      <c r="G9" s="93">
        <f aca="true" t="shared" si="0" ref="G9:G23">F9/C9</f>
        <v>1.0818264356510554</v>
      </c>
      <c r="H9" s="15"/>
    </row>
    <row r="10" spans="1:8" ht="15" customHeight="1">
      <c r="A10" s="26" t="s">
        <v>22</v>
      </c>
      <c r="B10" s="81" t="s">
        <v>18</v>
      </c>
      <c r="C10" s="82">
        <f>SUM(C11:C13)</f>
        <v>59806</v>
      </c>
      <c r="D10" s="82">
        <f>SUM(D11:D13)</f>
        <v>77976</v>
      </c>
      <c r="E10" s="82">
        <f>SUM(E11:E13)</f>
        <v>80029</v>
      </c>
      <c r="F10" s="82">
        <f>SUM(F11:F13)</f>
        <v>77873</v>
      </c>
      <c r="G10" s="507">
        <f t="shared" si="0"/>
        <v>1.30209343544126</v>
      </c>
      <c r="H10" s="15"/>
    </row>
    <row r="11" spans="1:8" ht="15" customHeight="1">
      <c r="A11" s="514" t="s">
        <v>16</v>
      </c>
      <c r="B11" s="515" t="s">
        <v>578</v>
      </c>
      <c r="C11" s="242">
        <f>'8.sz. melléklet'!D68</f>
        <v>45000</v>
      </c>
      <c r="D11" s="242">
        <f>'8.sz. melléklet'!E68</f>
        <v>48000</v>
      </c>
      <c r="E11" s="242">
        <f>'8.sz. melléklet'!F68</f>
        <v>49009</v>
      </c>
      <c r="F11" s="242">
        <f>'8.sz. melléklet'!G68</f>
        <v>48050</v>
      </c>
      <c r="G11" s="516">
        <f t="shared" si="0"/>
        <v>1.0677777777777777</v>
      </c>
      <c r="H11" s="15"/>
    </row>
    <row r="12" spans="1:8" ht="15" customHeight="1">
      <c r="A12" s="514" t="s">
        <v>17</v>
      </c>
      <c r="B12" s="515" t="s">
        <v>579</v>
      </c>
      <c r="C12" s="242">
        <f>'8.sz. melléklet'!D69</f>
        <v>14701</v>
      </c>
      <c r="D12" s="242">
        <f>'8.sz. melléklet'!E69</f>
        <v>29664</v>
      </c>
      <c r="E12" s="242">
        <f>'8.sz. melléklet'!F69</f>
        <v>30591</v>
      </c>
      <c r="F12" s="242">
        <f>'8.sz. melléklet'!G69</f>
        <v>29450</v>
      </c>
      <c r="G12" s="516">
        <f t="shared" si="0"/>
        <v>2.0032650840078907</v>
      </c>
      <c r="H12" s="15"/>
    </row>
    <row r="13" spans="1:8" ht="15" customHeight="1">
      <c r="A13" s="514" t="s">
        <v>58</v>
      </c>
      <c r="B13" s="515" t="s">
        <v>589</v>
      </c>
      <c r="C13" s="242">
        <f>'8.sz. melléklet'!D73</f>
        <v>105</v>
      </c>
      <c r="D13" s="242">
        <f>'8.sz. melléklet'!E73</f>
        <v>312</v>
      </c>
      <c r="E13" s="242">
        <f>'8.sz. melléklet'!F73</f>
        <v>429</v>
      </c>
      <c r="F13" s="242">
        <f>'8.sz. melléklet'!G73</f>
        <v>373</v>
      </c>
      <c r="G13" s="516">
        <f t="shared" si="0"/>
        <v>3.552380952380952</v>
      </c>
      <c r="H13" s="15"/>
    </row>
    <row r="14" spans="1:8" ht="15" customHeight="1">
      <c r="A14" s="26" t="s">
        <v>24</v>
      </c>
      <c r="B14" s="27" t="s">
        <v>23</v>
      </c>
      <c r="C14" s="28">
        <f>SUM(C15:C16)</f>
        <v>53468</v>
      </c>
      <c r="D14" s="28">
        <f>SUM(D15:D16)</f>
        <v>66381</v>
      </c>
      <c r="E14" s="28">
        <f>SUM(E15:E16)</f>
        <v>66273</v>
      </c>
      <c r="F14" s="28">
        <f>SUM(F15:F16)</f>
        <v>59177</v>
      </c>
      <c r="G14" s="93">
        <f t="shared" si="0"/>
        <v>1.10677414528316</v>
      </c>
      <c r="H14" s="15"/>
    </row>
    <row r="15" spans="1:8" ht="15" customHeight="1">
      <c r="A15" s="18" t="s">
        <v>16</v>
      </c>
      <c r="B15" s="19" t="s">
        <v>570</v>
      </c>
      <c r="C15" s="20">
        <f>'8.sz. melléklet'!D62</f>
        <v>53468</v>
      </c>
      <c r="D15" s="20">
        <f>'8.sz. melléklet'!E62</f>
        <v>66037</v>
      </c>
      <c r="E15" s="20">
        <f>'8.sz. melléklet'!F62</f>
        <v>65929</v>
      </c>
      <c r="F15" s="20">
        <f>'8.sz. melléklet'!G62</f>
        <v>59177</v>
      </c>
      <c r="G15" s="147">
        <f t="shared" si="0"/>
        <v>1.10677414528316</v>
      </c>
      <c r="H15" s="15"/>
    </row>
    <row r="16" spans="1:8" ht="15" customHeight="1">
      <c r="A16" s="18" t="s">
        <v>17</v>
      </c>
      <c r="B16" s="19" t="s">
        <v>628</v>
      </c>
      <c r="C16" s="20">
        <f>'8.sz. melléklet'!D65</f>
        <v>0</v>
      </c>
      <c r="D16" s="20">
        <f>'8.sz. melléklet'!E65</f>
        <v>344</v>
      </c>
      <c r="E16" s="20">
        <f>'8.sz. melléklet'!F65</f>
        <v>344</v>
      </c>
      <c r="F16" s="20">
        <f>'8.sz. melléklet'!G65</f>
        <v>0</v>
      </c>
      <c r="G16" s="93"/>
      <c r="H16" s="15"/>
    </row>
    <row r="17" spans="1:8" ht="15" customHeight="1">
      <c r="A17" s="26" t="s">
        <v>26</v>
      </c>
      <c r="B17" s="27" t="s">
        <v>25</v>
      </c>
      <c r="C17" s="28">
        <f>'8.sz. melléklet'!D83</f>
        <v>0</v>
      </c>
      <c r="D17" s="28">
        <f>'8.sz. melléklet'!E83</f>
        <v>2500</v>
      </c>
      <c r="E17" s="28">
        <f>'8.sz. melléklet'!F83</f>
        <v>2500</v>
      </c>
      <c r="F17" s="28">
        <f>'8.sz. melléklet'!G83</f>
        <v>0</v>
      </c>
      <c r="G17" s="93"/>
      <c r="H17" s="15"/>
    </row>
    <row r="18" spans="1:8" ht="15" customHeight="1">
      <c r="A18" s="26" t="s">
        <v>30</v>
      </c>
      <c r="B18" s="27" t="s">
        <v>27</v>
      </c>
      <c r="C18" s="28">
        <f>SUM(C19:C20)</f>
        <v>24148</v>
      </c>
      <c r="D18" s="28">
        <f>SUM(D19:D20)</f>
        <v>53942</v>
      </c>
      <c r="E18" s="28">
        <f>SUM(E19:E20)</f>
        <v>28920</v>
      </c>
      <c r="F18" s="28">
        <f>SUM(F19:F20)</f>
        <v>27552</v>
      </c>
      <c r="G18" s="93">
        <f t="shared" si="0"/>
        <v>1.1409640549942024</v>
      </c>
      <c r="H18" s="15"/>
    </row>
    <row r="19" spans="1:8" ht="15" customHeight="1">
      <c r="A19" s="18" t="s">
        <v>16</v>
      </c>
      <c r="B19" s="19" t="s">
        <v>28</v>
      </c>
      <c r="C19" s="20">
        <f>'8.sz. melléklet'!D63</f>
        <v>4689</v>
      </c>
      <c r="D19" s="20">
        <f>'8.sz. melléklet'!E63</f>
        <v>8758</v>
      </c>
      <c r="E19" s="20">
        <f>'8.sz. melléklet'!F63</f>
        <v>7999</v>
      </c>
      <c r="F19" s="20">
        <f>'8.sz. melléklet'!G63</f>
        <v>3289</v>
      </c>
      <c r="G19" s="147">
        <f t="shared" si="0"/>
        <v>0.7014288760929835</v>
      </c>
      <c r="H19" s="15"/>
    </row>
    <row r="20" spans="1:8" ht="15" customHeight="1">
      <c r="A20" s="18" t="s">
        <v>17</v>
      </c>
      <c r="B20" s="19" t="s">
        <v>29</v>
      </c>
      <c r="C20" s="20">
        <f>'8.sz. melléklet'!D66</f>
        <v>19459</v>
      </c>
      <c r="D20" s="20">
        <f>'8.sz. melléklet'!E66</f>
        <v>45184</v>
      </c>
      <c r="E20" s="20">
        <f>'8.sz. melléklet'!F66</f>
        <v>20921</v>
      </c>
      <c r="F20" s="20">
        <f>'8.sz. melléklet'!G66</f>
        <v>24263</v>
      </c>
      <c r="G20" s="147">
        <f t="shared" si="0"/>
        <v>1.246878051287322</v>
      </c>
      <c r="H20" s="15"/>
    </row>
    <row r="21" spans="1:8" ht="15" customHeight="1">
      <c r="A21" s="26" t="s">
        <v>35</v>
      </c>
      <c r="B21" s="27" t="s">
        <v>31</v>
      </c>
      <c r="C21" s="28">
        <f>SUM(C22:C23)</f>
        <v>4862</v>
      </c>
      <c r="D21" s="28">
        <f>SUM(D22:D23)</f>
        <v>8452</v>
      </c>
      <c r="E21" s="28">
        <f>SUM(E22:E23)</f>
        <v>8332</v>
      </c>
      <c r="F21" s="28">
        <f>SUM(F22:F23)</f>
        <v>4148</v>
      </c>
      <c r="G21" s="93">
        <f t="shared" si="0"/>
        <v>0.8531468531468531</v>
      </c>
      <c r="H21" s="15"/>
    </row>
    <row r="22" spans="1:8" ht="15" customHeight="1">
      <c r="A22" s="18" t="s">
        <v>32</v>
      </c>
      <c r="B22" s="19" t="s">
        <v>33</v>
      </c>
      <c r="C22" s="20">
        <f>'8.sz. melléklet'!D85</f>
        <v>230</v>
      </c>
      <c r="D22" s="20">
        <f>'8.sz. melléklet'!E85</f>
        <v>1305</v>
      </c>
      <c r="E22" s="20">
        <f>'8.sz. melléklet'!F85</f>
        <v>1180</v>
      </c>
      <c r="F22" s="20">
        <f>'8.sz. melléklet'!G85</f>
        <v>355</v>
      </c>
      <c r="G22" s="147">
        <f t="shared" si="0"/>
        <v>1.5434782608695652</v>
      </c>
      <c r="H22" s="15"/>
    </row>
    <row r="23" spans="1:8" ht="15" customHeight="1">
      <c r="A23" s="18" t="s">
        <v>17</v>
      </c>
      <c r="B23" s="19" t="s">
        <v>34</v>
      </c>
      <c r="C23" s="20">
        <f>'8.sz. melléklet'!D88</f>
        <v>4632</v>
      </c>
      <c r="D23" s="20">
        <f>'8.sz. melléklet'!E88</f>
        <v>7147</v>
      </c>
      <c r="E23" s="20">
        <f>'8.sz. melléklet'!F88</f>
        <v>7152</v>
      </c>
      <c r="F23" s="20">
        <f>'8.sz. melléklet'!G88</f>
        <v>3793</v>
      </c>
      <c r="G23" s="147">
        <f t="shared" si="0"/>
        <v>0.8188687392055267</v>
      </c>
      <c r="H23" s="15"/>
    </row>
    <row r="24" spans="1:8" ht="15" customHeight="1">
      <c r="A24" s="749" t="s">
        <v>36</v>
      </c>
      <c r="B24" s="749"/>
      <c r="C24" s="30">
        <f>C9+C10+C14+C17+C18+C21</f>
        <v>195152</v>
      </c>
      <c r="D24" s="30">
        <f>D9+D10+D14+D17+D18+D21</f>
        <v>277833</v>
      </c>
      <c r="E24" s="30">
        <f>E9+E10+E14+E17+E18+E21</f>
        <v>254620</v>
      </c>
      <c r="F24" s="30">
        <f>F9+F10+F14+F17+F18+F21</f>
        <v>225944</v>
      </c>
      <c r="G24" s="146">
        <f>F24/C24</f>
        <v>1.157784701156022</v>
      </c>
      <c r="H24" s="15"/>
    </row>
    <row r="25" spans="1:8" ht="15" customHeight="1">
      <c r="A25" s="750" t="s">
        <v>37</v>
      </c>
      <c r="B25" s="27" t="s">
        <v>38</v>
      </c>
      <c r="C25" s="751">
        <v>184571</v>
      </c>
      <c r="D25" s="753">
        <v>184571</v>
      </c>
      <c r="E25" s="754">
        <f>'8.sz. melléklet'!F92+'9.sz. melléklet'!F39</f>
        <v>6708</v>
      </c>
      <c r="F25" s="746">
        <f>'8.sz. melléklet'!G91+'9.sz. melléklet'!G39</f>
        <v>177732</v>
      </c>
      <c r="G25" s="747">
        <f>F25/C25</f>
        <v>0.9629465083897254</v>
      </c>
      <c r="H25" s="743"/>
    </row>
    <row r="26" spans="1:8" ht="15" customHeight="1">
      <c r="A26" s="750"/>
      <c r="B26" s="27" t="s">
        <v>39</v>
      </c>
      <c r="C26" s="752"/>
      <c r="D26" s="753"/>
      <c r="E26" s="755"/>
      <c r="F26" s="746"/>
      <c r="G26" s="747"/>
      <c r="H26" s="743"/>
    </row>
    <row r="27" spans="1:8" ht="15" customHeight="1">
      <c r="A27" s="634" t="s">
        <v>639</v>
      </c>
      <c r="B27" s="27" t="s">
        <v>757</v>
      </c>
      <c r="C27" s="92"/>
      <c r="D27" s="635"/>
      <c r="E27" s="633">
        <v>2172</v>
      </c>
      <c r="F27" s="243"/>
      <c r="G27" s="636"/>
      <c r="H27" s="572"/>
    </row>
    <row r="28" spans="1:8" ht="15" customHeight="1">
      <c r="A28" s="547" t="s">
        <v>41</v>
      </c>
      <c r="B28" s="27" t="s">
        <v>40</v>
      </c>
      <c r="C28" s="548"/>
      <c r="D28" s="549"/>
      <c r="E28" s="239"/>
      <c r="F28" s="239"/>
      <c r="G28" s="550"/>
      <c r="H28" s="743"/>
    </row>
    <row r="29" spans="1:8" ht="15" customHeight="1">
      <c r="A29" s="48" t="s">
        <v>16</v>
      </c>
      <c r="B29" s="19" t="s">
        <v>640</v>
      </c>
      <c r="C29" s="544"/>
      <c r="D29" s="545"/>
      <c r="E29" s="543"/>
      <c r="F29" s="543"/>
      <c r="G29" s="546"/>
      <c r="H29" s="743"/>
    </row>
    <row r="30" spans="1:8" ht="15" customHeight="1">
      <c r="A30" s="18" t="s">
        <v>17</v>
      </c>
      <c r="B30" s="19" t="s">
        <v>641</v>
      </c>
      <c r="C30" s="20"/>
      <c r="D30" s="53"/>
      <c r="E30" s="240"/>
      <c r="F30" s="240"/>
      <c r="G30" s="55"/>
      <c r="H30" s="15"/>
    </row>
    <row r="31" spans="1:8" ht="15" customHeight="1">
      <c r="A31" s="18" t="s">
        <v>58</v>
      </c>
      <c r="B31" s="19" t="s">
        <v>642</v>
      </c>
      <c r="C31" s="20"/>
      <c r="D31" s="53"/>
      <c r="E31" s="240"/>
      <c r="F31" s="240"/>
      <c r="G31" s="55"/>
      <c r="H31" s="15"/>
    </row>
    <row r="32" spans="1:8" ht="15" customHeight="1">
      <c r="A32" s="749" t="s">
        <v>42</v>
      </c>
      <c r="B32" s="749"/>
      <c r="C32" s="30">
        <f>SUM(C25:C31)</f>
        <v>184571</v>
      </c>
      <c r="D32" s="30">
        <f>SUM(D25:D31)</f>
        <v>184571</v>
      </c>
      <c r="E32" s="30">
        <f>SUM(E25:E31)</f>
        <v>8880</v>
      </c>
      <c r="F32" s="30">
        <f>SUM(F25:F31)</f>
        <v>177732</v>
      </c>
      <c r="G32" s="97">
        <f>F32/C32</f>
        <v>0.9629465083897254</v>
      </c>
      <c r="H32" s="15"/>
    </row>
    <row r="33" spans="1:8" ht="15" customHeight="1">
      <c r="A33" s="765" t="s">
        <v>43</v>
      </c>
      <c r="B33" s="765"/>
      <c r="C33" s="34">
        <f>C32+C24</f>
        <v>379723</v>
      </c>
      <c r="D33" s="34">
        <f>D32+D24</f>
        <v>462404</v>
      </c>
      <c r="E33" s="34">
        <f>E32+E24</f>
        <v>263500</v>
      </c>
      <c r="F33" s="34">
        <f>F32+F24</f>
        <v>403676</v>
      </c>
      <c r="G33" s="238">
        <f>F33/C33</f>
        <v>1.0630801926667597</v>
      </c>
      <c r="H33" s="15"/>
    </row>
    <row r="34" spans="1:8" ht="15" customHeight="1">
      <c r="A34" s="35"/>
      <c r="B34" s="36"/>
      <c r="C34" s="37"/>
      <c r="D34" s="38"/>
      <c r="E34" s="59"/>
      <c r="F34" s="59"/>
      <c r="G34" s="39"/>
      <c r="H34" s="15"/>
    </row>
    <row r="35" spans="1:8" ht="15" customHeight="1">
      <c r="A35" s="760" t="s">
        <v>44</v>
      </c>
      <c r="B35" s="761"/>
      <c r="C35" s="761"/>
      <c r="D35" s="761"/>
      <c r="E35" s="761"/>
      <c r="F35" s="761"/>
      <c r="G35" s="762"/>
      <c r="H35" s="15"/>
    </row>
    <row r="36" spans="1:9" ht="15" customHeight="1">
      <c r="A36" s="40" t="s">
        <v>14</v>
      </c>
      <c r="B36" s="16" t="s">
        <v>45</v>
      </c>
      <c r="C36" s="17">
        <v>177144</v>
      </c>
      <c r="D36" s="245">
        <v>202892</v>
      </c>
      <c r="E36" s="733">
        <f>'5.sz. melléklet'!F19</f>
        <v>176370</v>
      </c>
      <c r="F36" s="733">
        <f>'5.sz. melléklet'!G19</f>
        <v>197888</v>
      </c>
      <c r="G36" s="93">
        <f>F36/C36</f>
        <v>1.1171024703066432</v>
      </c>
      <c r="H36" s="15"/>
      <c r="I36" s="259"/>
    </row>
    <row r="37" spans="1:8" ht="15" customHeight="1">
      <c r="A37" s="26" t="s">
        <v>22</v>
      </c>
      <c r="B37" s="27" t="s">
        <v>46</v>
      </c>
      <c r="C37" s="28">
        <f>'8.sz. melléklet'!D36+'8.sz. melléklet'!D43+'8.sz. melléklet'!D46+'9.sz. melléklet'!D26</f>
        <v>97578</v>
      </c>
      <c r="D37" s="28">
        <f>'8.sz. melléklet'!E36+'8.sz. melléklet'!E43+'8.sz. melléklet'!E46+'9.sz. melléklet'!E26</f>
        <v>148395</v>
      </c>
      <c r="E37" s="28">
        <f>'8.sz. melléklet'!F36+'8.sz. melléklet'!F43+'8.sz. melléklet'!F46+'9.sz. melléklet'!F26</f>
        <v>87130</v>
      </c>
      <c r="F37" s="28">
        <f>'8.sz. melléklet'!G36+'8.sz. melléklet'!G43+'8.sz. melléklet'!G46+'9.sz. melléklet'!G26</f>
        <v>117965</v>
      </c>
      <c r="G37" s="93">
        <f>F37/C37</f>
        <v>1.2089302916641047</v>
      </c>
      <c r="H37" s="15"/>
    </row>
    <row r="38" spans="1:8" ht="15" customHeight="1">
      <c r="A38" s="26" t="s">
        <v>24</v>
      </c>
      <c r="B38" s="27" t="s">
        <v>47</v>
      </c>
      <c r="C38" s="28">
        <f>SUM(C39:C39)</f>
        <v>105001</v>
      </c>
      <c r="D38" s="235">
        <f>SUM(D39:D39)</f>
        <v>111117</v>
      </c>
      <c r="E38" s="402"/>
      <c r="F38" s="241">
        <f>SUM(F39:F39)</f>
        <v>87823</v>
      </c>
      <c r="G38" s="93"/>
      <c r="H38" s="15"/>
    </row>
    <row r="39" spans="1:8" ht="15" customHeight="1">
      <c r="A39" s="18" t="s">
        <v>16</v>
      </c>
      <c r="B39" s="19" t="s">
        <v>48</v>
      </c>
      <c r="C39" s="20">
        <f>'8.sz. melléklet'!D35</f>
        <v>105001</v>
      </c>
      <c r="D39" s="20">
        <f>'8.sz. melléklet'!E35</f>
        <v>111117</v>
      </c>
      <c r="E39" s="20">
        <f>'8.sz. melléklet'!F35</f>
        <v>0</v>
      </c>
      <c r="F39" s="20">
        <f>'8.sz. melléklet'!G35</f>
        <v>87823</v>
      </c>
      <c r="G39" s="93"/>
      <c r="H39" s="15"/>
    </row>
    <row r="40" spans="1:8" ht="15" customHeight="1">
      <c r="A40" s="749" t="s">
        <v>50</v>
      </c>
      <c r="B40" s="749"/>
      <c r="C40" s="30">
        <f>C36+C37+C38</f>
        <v>379723</v>
      </c>
      <c r="D40" s="237">
        <f>D36+D37+D38</f>
        <v>462404</v>
      </c>
      <c r="E40" s="237">
        <f>E36+E37+E38</f>
        <v>263500</v>
      </c>
      <c r="F40" s="551">
        <f>F36+F37+F38</f>
        <v>403676</v>
      </c>
      <c r="G40" s="97">
        <f>F40/C40</f>
        <v>1.0630801926667597</v>
      </c>
      <c r="H40" s="15"/>
    </row>
    <row r="41" spans="1:8" ht="15" customHeight="1">
      <c r="A41" s="766" t="s">
        <v>87</v>
      </c>
      <c r="B41" s="23" t="s">
        <v>51</v>
      </c>
      <c r="C41" s="759"/>
      <c r="D41" s="763"/>
      <c r="E41" s="744"/>
      <c r="F41" s="744"/>
      <c r="G41" s="745"/>
      <c r="H41" s="743"/>
    </row>
    <row r="42" spans="1:8" ht="15" customHeight="1">
      <c r="A42" s="766"/>
      <c r="B42" s="23" t="s">
        <v>52</v>
      </c>
      <c r="C42" s="759"/>
      <c r="D42" s="763"/>
      <c r="E42" s="744"/>
      <c r="F42" s="744"/>
      <c r="G42" s="745"/>
      <c r="H42" s="743"/>
    </row>
    <row r="43" spans="1:8" s="43" customFormat="1" ht="15" customHeight="1" thickBot="1">
      <c r="A43" s="764" t="s">
        <v>53</v>
      </c>
      <c r="B43" s="764"/>
      <c r="C43" s="479">
        <f>C40+C41</f>
        <v>379723</v>
      </c>
      <c r="D43" s="480">
        <f>D40+D41+D42</f>
        <v>462404</v>
      </c>
      <c r="E43" s="480">
        <f>E40+E41+E42</f>
        <v>263500</v>
      </c>
      <c r="F43" s="480">
        <f>F40+F41+F42</f>
        <v>403676</v>
      </c>
      <c r="G43" s="481">
        <f>F43/C43</f>
        <v>1.0630801926667597</v>
      </c>
      <c r="H43" s="42"/>
    </row>
    <row r="44" ht="12.75" thickTop="1"/>
  </sheetData>
  <sheetProtection selectLockedCells="1" selectUnlockedCells="1"/>
  <mergeCells count="23">
    <mergeCell ref="C41:C42"/>
    <mergeCell ref="A35:G35"/>
    <mergeCell ref="D41:D42"/>
    <mergeCell ref="A43:B43"/>
    <mergeCell ref="A32:B32"/>
    <mergeCell ref="A33:B33"/>
    <mergeCell ref="A40:B40"/>
    <mergeCell ref="A41:A42"/>
    <mergeCell ref="A4:G4"/>
    <mergeCell ref="A24:B24"/>
    <mergeCell ref="A25:A26"/>
    <mergeCell ref="C25:C26"/>
    <mergeCell ref="D25:D26"/>
    <mergeCell ref="E25:E26"/>
    <mergeCell ref="A8:G8"/>
    <mergeCell ref="H25:H26"/>
    <mergeCell ref="H28:H29"/>
    <mergeCell ref="H41:H42"/>
    <mergeCell ref="E41:E42"/>
    <mergeCell ref="G41:G42"/>
    <mergeCell ref="F41:F42"/>
    <mergeCell ref="F25:F26"/>
    <mergeCell ref="G25:G2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7.7109375" style="275" customWidth="1"/>
    <col min="2" max="3" width="15.7109375" style="275" customWidth="1"/>
    <col min="4" max="5" width="9.140625" style="275" customWidth="1"/>
    <col min="6" max="16384" width="9.140625" style="274" customWidth="1"/>
  </cols>
  <sheetData>
    <row r="1" spans="1:5" s="277" customFormat="1" ht="15" customHeight="1">
      <c r="A1" s="735" t="s">
        <v>423</v>
      </c>
      <c r="B1" s="735"/>
      <c r="C1" s="735"/>
      <c r="D1" s="735"/>
      <c r="E1" s="279"/>
    </row>
    <row r="2" spans="1:5" s="277" customFormat="1" ht="15" customHeight="1">
      <c r="A2" s="301"/>
      <c r="B2" s="301"/>
      <c r="C2" s="301"/>
      <c r="D2" s="273" t="str">
        <f>'2.sz. melléklet'!G2</f>
        <v>az 1/2015. (II.18.) önkormányzati rendelethez</v>
      </c>
      <c r="E2" s="279"/>
    </row>
    <row r="3" spans="1:5" s="277" customFormat="1" ht="15" customHeight="1">
      <c r="A3" s="278"/>
      <c r="B3" s="279"/>
      <c r="C3" s="279"/>
      <c r="D3" s="279"/>
      <c r="E3" s="279"/>
    </row>
    <row r="4" spans="1:5" s="277" customFormat="1" ht="15" customHeight="1">
      <c r="A4" s="278"/>
      <c r="B4" s="279"/>
      <c r="C4" s="279"/>
      <c r="D4" s="279"/>
      <c r="E4" s="279"/>
    </row>
    <row r="5" spans="1:5" s="277" customFormat="1" ht="15" customHeight="1">
      <c r="A5" s="736" t="s">
        <v>748</v>
      </c>
      <c r="B5" s="736"/>
      <c r="C5" s="736"/>
      <c r="D5" s="736"/>
      <c r="E5" s="279"/>
    </row>
    <row r="6" spans="1:5" s="277" customFormat="1" ht="15" customHeight="1">
      <c r="A6" s="278"/>
      <c r="B6" s="279"/>
      <c r="C6" s="279"/>
      <c r="D6" s="279"/>
      <c r="E6" s="279"/>
    </row>
    <row r="7" spans="1:5" s="277" customFormat="1" ht="15" customHeight="1">
      <c r="A7" s="278" t="s">
        <v>424</v>
      </c>
      <c r="B7" s="351">
        <v>71652258</v>
      </c>
      <c r="C7" s="351">
        <v>71652</v>
      </c>
      <c r="D7" s="279" t="s">
        <v>425</v>
      </c>
      <c r="E7" s="279"/>
    </row>
    <row r="8" spans="1:5" s="277" customFormat="1" ht="15" customHeight="1">
      <c r="A8" s="278" t="s">
        <v>426</v>
      </c>
      <c r="B8" s="351">
        <v>13165</v>
      </c>
      <c r="C8" s="351">
        <v>13</v>
      </c>
      <c r="D8" s="279" t="s">
        <v>425</v>
      </c>
      <c r="E8" s="279"/>
    </row>
    <row r="9" spans="1:5" s="277" customFormat="1" ht="15" customHeight="1">
      <c r="A9" s="278" t="s">
        <v>427</v>
      </c>
      <c r="B9" s="351">
        <v>50000000</v>
      </c>
      <c r="C9" s="351">
        <v>50000</v>
      </c>
      <c r="D9" s="279" t="s">
        <v>425</v>
      </c>
      <c r="E9" s="279"/>
    </row>
    <row r="10" spans="1:5" s="277" customFormat="1" ht="15" customHeight="1">
      <c r="A10" s="279" t="s">
        <v>771</v>
      </c>
      <c r="B10" s="351">
        <v>36805316</v>
      </c>
      <c r="C10" s="351">
        <v>36805</v>
      </c>
      <c r="D10" s="279" t="s">
        <v>425</v>
      </c>
      <c r="E10" s="279"/>
    </row>
    <row r="11" spans="1:5" s="277" customFormat="1" ht="15" customHeight="1">
      <c r="A11" s="279" t="s">
        <v>487</v>
      </c>
      <c r="B11" s="351">
        <v>41422</v>
      </c>
      <c r="C11" s="351">
        <v>42</v>
      </c>
      <c r="D11" s="279" t="s">
        <v>425</v>
      </c>
      <c r="E11" s="279"/>
    </row>
    <row r="12" spans="1:5" s="277" customFormat="1" ht="15" customHeight="1">
      <c r="A12" s="279" t="s">
        <v>488</v>
      </c>
      <c r="B12" s="351">
        <v>16814589</v>
      </c>
      <c r="C12" s="351">
        <v>16815</v>
      </c>
      <c r="D12" s="279" t="s">
        <v>425</v>
      </c>
      <c r="E12" s="279"/>
    </row>
    <row r="13" spans="1:5" s="277" customFormat="1" ht="15" customHeight="1">
      <c r="A13" s="279" t="s">
        <v>489</v>
      </c>
      <c r="B13" s="351">
        <v>936188</v>
      </c>
      <c r="C13" s="351">
        <v>936</v>
      </c>
      <c r="D13" s="279" t="s">
        <v>425</v>
      </c>
      <c r="E13" s="279"/>
    </row>
    <row r="14" spans="1:5" s="277" customFormat="1" ht="15" customHeight="1">
      <c r="A14" s="279" t="s">
        <v>490</v>
      </c>
      <c r="B14" s="351">
        <v>47975</v>
      </c>
      <c r="C14" s="351">
        <v>48</v>
      </c>
      <c r="D14" s="279" t="s">
        <v>425</v>
      </c>
      <c r="E14" s="279"/>
    </row>
    <row r="15" spans="1:5" s="277" customFormat="1" ht="15" customHeight="1">
      <c r="A15" s="279"/>
      <c r="B15" s="351"/>
      <c r="C15" s="351"/>
      <c r="D15" s="279"/>
      <c r="E15" s="279"/>
    </row>
    <row r="16" spans="1:5" s="277" customFormat="1" ht="15" customHeight="1">
      <c r="A16" s="352" t="s">
        <v>428</v>
      </c>
      <c r="B16" s="353">
        <f>SUM(B7:B15)</f>
        <v>176310913</v>
      </c>
      <c r="C16" s="353">
        <f>SUM(C7:C15)</f>
        <v>176311</v>
      </c>
      <c r="D16" s="352" t="s">
        <v>425</v>
      </c>
      <c r="E16" s="279"/>
    </row>
    <row r="17" spans="1:5" s="277" customFormat="1" ht="15" customHeight="1">
      <c r="A17" s="279"/>
      <c r="B17" s="351"/>
      <c r="C17" s="351"/>
      <c r="D17" s="279"/>
      <c r="E17" s="279"/>
    </row>
    <row r="18" spans="1:5" s="277" customFormat="1" ht="15" customHeight="1">
      <c r="A18" s="279"/>
      <c r="B18" s="279"/>
      <c r="C18" s="279"/>
      <c r="D18" s="279"/>
      <c r="E18" s="279"/>
    </row>
    <row r="19" spans="1:5" s="277" customFormat="1" ht="15" customHeight="1">
      <c r="A19" s="279"/>
      <c r="B19" s="279"/>
      <c r="C19" s="279"/>
      <c r="D19" s="279"/>
      <c r="E19" s="279"/>
    </row>
  </sheetData>
  <sheetProtection/>
  <mergeCells count="2">
    <mergeCell ref="A1:D1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5.00390625" style="1" customWidth="1"/>
    <col min="2" max="2" width="28.140625" style="1" customWidth="1"/>
    <col min="3" max="9" width="9.7109375" style="1" customWidth="1"/>
    <col min="10" max="13" width="9.140625" style="1" customWidth="1"/>
  </cols>
  <sheetData>
    <row r="1" spans="2:9" ht="15" customHeight="1">
      <c r="B1" s="3"/>
      <c r="C1" s="3"/>
      <c r="D1" s="3"/>
      <c r="E1" s="3"/>
      <c r="F1" s="3"/>
      <c r="G1" s="2" t="s">
        <v>429</v>
      </c>
      <c r="H1" s="3"/>
      <c r="I1" s="3"/>
    </row>
    <row r="2" spans="1:13" ht="15" customHeight="1">
      <c r="A2" s="3"/>
      <c r="B2" s="3"/>
      <c r="C2" s="3"/>
      <c r="D2" s="3"/>
      <c r="E2" s="3"/>
      <c r="F2" s="3"/>
      <c r="G2" s="2" t="str">
        <f>'2.sz. melléklet'!G2</f>
        <v>az 1/2015. (II.18.) önkormányzati rendelethez</v>
      </c>
      <c r="H2" s="3"/>
      <c r="J2" s="181"/>
      <c r="K2" s="181"/>
      <c r="L2" s="181"/>
      <c r="M2" s="181"/>
    </row>
    <row r="3" ht="15" customHeight="1">
      <c r="A3" s="76"/>
    </row>
    <row r="4" spans="1:9" ht="15" customHeight="1">
      <c r="A4" s="748" t="s">
        <v>224</v>
      </c>
      <c r="B4" s="748"/>
      <c r="C4" s="748"/>
      <c r="D4" s="748"/>
      <c r="E4" s="748"/>
      <c r="F4" s="748"/>
      <c r="G4" s="748"/>
      <c r="H4" s="748"/>
      <c r="I4" s="748"/>
    </row>
    <row r="5" ht="15" customHeight="1"/>
    <row r="6" spans="1:13" ht="15" customHeight="1">
      <c r="A6" s="210"/>
      <c r="G6" s="6" t="s">
        <v>1</v>
      </c>
      <c r="L6"/>
      <c r="M6"/>
    </row>
    <row r="7" spans="1:11" s="43" customFormat="1" ht="34.5">
      <c r="A7" s="211" t="s">
        <v>177</v>
      </c>
      <c r="B7" s="212" t="s">
        <v>3</v>
      </c>
      <c r="C7" s="212" t="s">
        <v>765</v>
      </c>
      <c r="D7" s="212" t="s">
        <v>740</v>
      </c>
      <c r="E7" s="212" t="s">
        <v>766</v>
      </c>
      <c r="F7" s="213" t="s">
        <v>767</v>
      </c>
      <c r="G7" s="212" t="s">
        <v>768</v>
      </c>
      <c r="H7" s="46"/>
      <c r="I7" s="46"/>
      <c r="J7" s="46"/>
      <c r="K7" s="46"/>
    </row>
    <row r="8" spans="1:11" s="43" customFormat="1" ht="15" customHeight="1">
      <c r="A8" s="214" t="s">
        <v>6</v>
      </c>
      <c r="B8" s="215" t="s">
        <v>7</v>
      </c>
      <c r="C8" s="216" t="s">
        <v>8</v>
      </c>
      <c r="D8" s="217" t="s">
        <v>9</v>
      </c>
      <c r="E8" s="217" t="s">
        <v>10</v>
      </c>
      <c r="F8" s="217" t="s">
        <v>11</v>
      </c>
      <c r="G8" s="218" t="s">
        <v>12</v>
      </c>
      <c r="H8" s="46"/>
      <c r="I8" s="46"/>
      <c r="J8" s="46"/>
      <c r="K8" s="46"/>
    </row>
    <row r="9" spans="1:11" s="43" customFormat="1" ht="15" customHeight="1">
      <c r="A9" s="830" t="s">
        <v>13</v>
      </c>
      <c r="B9" s="831"/>
      <c r="C9" s="831"/>
      <c r="D9" s="831"/>
      <c r="E9" s="831"/>
      <c r="F9" s="831"/>
      <c r="G9" s="832"/>
      <c r="H9" s="46"/>
      <c r="I9" s="46"/>
      <c r="J9" s="46"/>
      <c r="K9" s="46"/>
    </row>
    <row r="10" spans="1:11" s="43" customFormat="1" ht="15" customHeight="1">
      <c r="A10" s="219" t="s">
        <v>14</v>
      </c>
      <c r="B10" s="220" t="s">
        <v>629</v>
      </c>
      <c r="C10" s="125">
        <f>'8.sz. melléklet'!D62</f>
        <v>53468</v>
      </c>
      <c r="D10" s="125">
        <f>'8.sz. melléklet'!E62</f>
        <v>66037</v>
      </c>
      <c r="E10" s="125">
        <f>'8.sz. melléklet'!G62</f>
        <v>59177</v>
      </c>
      <c r="F10" s="125">
        <v>18500</v>
      </c>
      <c r="G10" s="125">
        <v>21000</v>
      </c>
      <c r="H10" s="46"/>
      <c r="I10" s="46"/>
      <c r="J10" s="46"/>
      <c r="K10" s="46"/>
    </row>
    <row r="11" spans="1:11" s="43" customFormat="1" ht="15" customHeight="1">
      <c r="A11" s="219" t="s">
        <v>22</v>
      </c>
      <c r="B11" s="220" t="s">
        <v>624</v>
      </c>
      <c r="C11" s="125">
        <f>'8.sz. melléklet'!D63+'8.sz. melléklet'!D85</f>
        <v>4919</v>
      </c>
      <c r="D11" s="125">
        <f>'8.sz. melléklet'!E63+'8.sz. melléklet'!E85</f>
        <v>10063</v>
      </c>
      <c r="E11" s="125">
        <f>'8.sz. melléklet'!G63+'8.sz. melléklet'!G85</f>
        <v>3644</v>
      </c>
      <c r="F11" s="125">
        <v>2500</v>
      </c>
      <c r="G11" s="125">
        <v>2500</v>
      </c>
      <c r="H11" s="46"/>
      <c r="I11" s="46"/>
      <c r="J11" s="46"/>
      <c r="K11" s="46"/>
    </row>
    <row r="12" spans="1:11" s="43" customFormat="1" ht="15" customHeight="1">
      <c r="A12" s="219" t="s">
        <v>24</v>
      </c>
      <c r="B12" s="220" t="s">
        <v>18</v>
      </c>
      <c r="C12" s="125">
        <f>'8.sz. melléklet'!D67</f>
        <v>59806</v>
      </c>
      <c r="D12" s="125">
        <f>'8.sz. melléklet'!E67</f>
        <v>77976</v>
      </c>
      <c r="E12" s="125">
        <f>'8.sz. melléklet'!G67</f>
        <v>77873</v>
      </c>
      <c r="F12" s="125">
        <v>88000</v>
      </c>
      <c r="G12" s="125">
        <v>88000</v>
      </c>
      <c r="H12" s="46"/>
      <c r="I12" s="46"/>
      <c r="J12" s="46"/>
      <c r="K12" s="46"/>
    </row>
    <row r="13" spans="1:11" s="43" customFormat="1" ht="15" customHeight="1">
      <c r="A13" s="219" t="s">
        <v>26</v>
      </c>
      <c r="B13" s="220" t="s">
        <v>15</v>
      </c>
      <c r="C13" s="125">
        <f>'8.sz. melléklet'!D74+'9.sz. melléklet'!D34</f>
        <v>52868</v>
      </c>
      <c r="D13" s="125">
        <f>'8.sz. melléklet'!E74+'9.sz. melléklet'!E34</f>
        <v>68582</v>
      </c>
      <c r="E13" s="125">
        <f>'8.sz. melléklet'!G74+'9.sz. melléklet'!G34</f>
        <v>57194</v>
      </c>
      <c r="F13" s="125">
        <v>46500</v>
      </c>
      <c r="G13" s="125">
        <v>49000</v>
      </c>
      <c r="H13" s="46"/>
      <c r="I13" s="46"/>
      <c r="J13" s="46"/>
      <c r="K13" s="46"/>
    </row>
    <row r="14" spans="1:11" s="43" customFormat="1" ht="15" customHeight="1">
      <c r="A14" s="219" t="s">
        <v>30</v>
      </c>
      <c r="B14" s="220" t="s">
        <v>25</v>
      </c>
      <c r="C14" s="125">
        <f>'8.sz. melléklet'!D83</f>
        <v>0</v>
      </c>
      <c r="D14" s="125">
        <f>'8.sz. melléklet'!E83</f>
        <v>2500</v>
      </c>
      <c r="E14" s="125">
        <f>'8.sz. melléklet'!G83</f>
        <v>0</v>
      </c>
      <c r="F14" s="125">
        <v>10000</v>
      </c>
      <c r="G14" s="125">
        <v>10000</v>
      </c>
      <c r="H14" s="46"/>
      <c r="I14" s="46"/>
      <c r="J14" s="46"/>
      <c r="K14" s="46"/>
    </row>
    <row r="15" spans="1:11" s="43" customFormat="1" ht="15" customHeight="1">
      <c r="A15" s="219" t="s">
        <v>35</v>
      </c>
      <c r="B15" s="220" t="s">
        <v>643</v>
      </c>
      <c r="C15" s="125">
        <f>'8.sz. melléklet'!D64+'8.sz. melléklet'!D88</f>
        <v>24091</v>
      </c>
      <c r="D15" s="125">
        <f>'8.sz. melléklet'!E64+'8.sz. melléklet'!E88</f>
        <v>52675</v>
      </c>
      <c r="E15" s="125">
        <f>'8.sz. melléklet'!G64+'8.sz. melléklet'!G88</f>
        <v>28056</v>
      </c>
      <c r="F15" s="125"/>
      <c r="G15" s="125"/>
      <c r="H15" s="46"/>
      <c r="I15" s="46"/>
      <c r="J15" s="46"/>
      <c r="K15" s="46"/>
    </row>
    <row r="16" spans="1:11" s="43" customFormat="1" ht="15" customHeight="1">
      <c r="A16" s="219" t="s">
        <v>37</v>
      </c>
      <c r="B16" s="220" t="s">
        <v>171</v>
      </c>
      <c r="C16" s="125">
        <v>184571</v>
      </c>
      <c r="D16" s="125">
        <v>184571</v>
      </c>
      <c r="E16" s="125">
        <f>'8.sz. melléklet'!G92+'9.sz. melléklet'!G39</f>
        <v>177732</v>
      </c>
      <c r="F16" s="125">
        <v>95000</v>
      </c>
      <c r="G16" s="125">
        <v>95000</v>
      </c>
      <c r="H16" s="46"/>
      <c r="I16" s="46"/>
      <c r="J16" s="46"/>
      <c r="K16" s="46"/>
    </row>
    <row r="17" spans="1:11" s="43" customFormat="1" ht="15" customHeight="1">
      <c r="A17" s="829" t="s">
        <v>225</v>
      </c>
      <c r="B17" s="829"/>
      <c r="C17" s="221">
        <f>SUM(C10:C16)</f>
        <v>379723</v>
      </c>
      <c r="D17" s="221">
        <f>SUM(D10:D16)</f>
        <v>462404</v>
      </c>
      <c r="E17" s="221">
        <f>SUM(E10:E16)</f>
        <v>403676</v>
      </c>
      <c r="F17" s="221">
        <f>SUM(F10:F16)</f>
        <v>260500</v>
      </c>
      <c r="G17" s="221">
        <f>SUM(G10:G16)</f>
        <v>265500</v>
      </c>
      <c r="H17" s="46"/>
      <c r="I17" s="46"/>
      <c r="J17" s="46"/>
      <c r="K17" s="46"/>
    </row>
    <row r="18" spans="1:11" s="43" customFormat="1" ht="15" customHeight="1">
      <c r="A18" s="830" t="s">
        <v>44</v>
      </c>
      <c r="B18" s="831"/>
      <c r="C18" s="831"/>
      <c r="D18" s="831"/>
      <c r="E18" s="831"/>
      <c r="F18" s="831"/>
      <c r="G18" s="832"/>
      <c r="H18" s="46"/>
      <c r="I18" s="46"/>
      <c r="J18" s="46"/>
      <c r="K18" s="46"/>
    </row>
    <row r="19" spans="1:11" s="43" customFormat="1" ht="15" customHeight="1">
      <c r="A19" s="219" t="s">
        <v>14</v>
      </c>
      <c r="B19" s="220" t="s">
        <v>45</v>
      </c>
      <c r="C19" s="125">
        <f>'2.sz. melléklet'!C36</f>
        <v>177144</v>
      </c>
      <c r="D19" s="125">
        <f>'2.sz. melléklet'!D36</f>
        <v>202892</v>
      </c>
      <c r="E19" s="125">
        <f>'2.sz. melléklet'!F36</f>
        <v>197888</v>
      </c>
      <c r="F19" s="125">
        <v>176400</v>
      </c>
      <c r="G19" s="125">
        <v>178900</v>
      </c>
      <c r="H19" s="46"/>
      <c r="I19" s="46"/>
      <c r="J19" s="46"/>
      <c r="K19" s="46"/>
    </row>
    <row r="20" spans="1:11" s="43" customFormat="1" ht="15" customHeight="1">
      <c r="A20" s="219" t="s">
        <v>22</v>
      </c>
      <c r="B20" s="220" t="s">
        <v>46</v>
      </c>
      <c r="C20" s="125">
        <f>'8.sz. melléklet'!D36+'8.sz. melléklet'!D43+'8.sz. melléklet'!D46+'9.sz. melléklet'!D26</f>
        <v>97578</v>
      </c>
      <c r="D20" s="125">
        <f>'8.sz. melléklet'!E36+'8.sz. melléklet'!E43+'8.sz. melléklet'!E46+'9.sz. melléklet'!E26</f>
        <v>148395</v>
      </c>
      <c r="E20" s="125">
        <f>'8.sz. melléklet'!G36+'8.sz. melléklet'!G43+'8.sz. melléklet'!G46+'9.sz. melléklet'!G26</f>
        <v>117965</v>
      </c>
      <c r="F20" s="125">
        <v>48700</v>
      </c>
      <c r="G20" s="125">
        <v>51200</v>
      </c>
      <c r="H20" s="46"/>
      <c r="I20" s="46"/>
      <c r="J20" s="46"/>
      <c r="K20" s="46"/>
    </row>
    <row r="21" spans="1:11" s="43" customFormat="1" ht="15" customHeight="1">
      <c r="A21" s="219" t="s">
        <v>24</v>
      </c>
      <c r="B21" s="220" t="s">
        <v>226</v>
      </c>
      <c r="C21" s="125">
        <f>'8.sz. melléklet'!D35</f>
        <v>105001</v>
      </c>
      <c r="D21" s="125">
        <f>'8.sz. melléklet'!E35</f>
        <v>111117</v>
      </c>
      <c r="E21" s="125">
        <f>'8.sz. melléklet'!G35</f>
        <v>87823</v>
      </c>
      <c r="F21" s="125">
        <v>35400</v>
      </c>
      <c r="G21" s="125">
        <v>35400</v>
      </c>
      <c r="H21" s="46"/>
      <c r="I21" s="46"/>
      <c r="J21" s="46"/>
      <c r="K21" s="46"/>
    </row>
    <row r="22" spans="1:11" s="43" customFormat="1" ht="15" customHeight="1">
      <c r="A22" s="829" t="s">
        <v>227</v>
      </c>
      <c r="B22" s="829"/>
      <c r="C22" s="221">
        <f>SUM(C19:C21)</f>
        <v>379723</v>
      </c>
      <c r="D22" s="221">
        <f>SUM(D19:D21)</f>
        <v>462404</v>
      </c>
      <c r="E22" s="221">
        <f>SUM(E19:E21)</f>
        <v>403676</v>
      </c>
      <c r="F22" s="221">
        <f>SUM(F19:F21)</f>
        <v>260500</v>
      </c>
      <c r="G22" s="221">
        <f>SUM(G19:G21)</f>
        <v>265500</v>
      </c>
      <c r="H22" s="46"/>
      <c r="I22" s="46"/>
      <c r="J22" s="46"/>
      <c r="K22" s="46"/>
    </row>
  </sheetData>
  <sheetProtection selectLockedCells="1" selectUnlockedCells="1"/>
  <mergeCells count="5">
    <mergeCell ref="A4:I4"/>
    <mergeCell ref="A17:B17"/>
    <mergeCell ref="A22:B22"/>
    <mergeCell ref="A9:G9"/>
    <mergeCell ref="A18:G1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5.28125" style="1" customWidth="1"/>
    <col min="2" max="2" width="24.00390625" style="1" customWidth="1"/>
    <col min="3" max="15" width="7.7109375" style="1" customWidth="1"/>
  </cols>
  <sheetData>
    <row r="1" spans="1:15" ht="15" customHeight="1">
      <c r="A1" s="807" t="s">
        <v>430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'2.sz. melléklet'!G2</f>
        <v>az 1/2015. (II.18.) önkormányzati rendelethez</v>
      </c>
      <c r="Q2" s="181"/>
      <c r="R2" s="181"/>
      <c r="S2" s="181"/>
      <c r="T2" s="181"/>
      <c r="U2" s="181"/>
      <c r="V2" s="181"/>
    </row>
    <row r="3" ht="15" customHeight="1">
      <c r="A3" s="4"/>
    </row>
    <row r="4" spans="1:16" ht="15" customHeight="1">
      <c r="A4" s="748" t="s">
        <v>813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222"/>
    </row>
    <row r="5" spans="1:16" ht="1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15"/>
    </row>
    <row r="6" spans="13:16" ht="15" customHeight="1">
      <c r="M6" s="834" t="s">
        <v>1</v>
      </c>
      <c r="N6" s="834"/>
      <c r="O6" s="834"/>
      <c r="P6" s="15"/>
    </row>
    <row r="7" spans="1:16" s="43" customFormat="1" ht="15" customHeight="1">
      <c r="A7" s="114" t="s">
        <v>175</v>
      </c>
      <c r="B7" s="8" t="s">
        <v>3</v>
      </c>
      <c r="C7" s="8" t="s">
        <v>228</v>
      </c>
      <c r="D7" s="8" t="s">
        <v>229</v>
      </c>
      <c r="E7" s="8" t="s">
        <v>230</v>
      </c>
      <c r="F7" s="8" t="s">
        <v>231</v>
      </c>
      <c r="G7" s="8" t="s">
        <v>232</v>
      </c>
      <c r="H7" s="8" t="s">
        <v>233</v>
      </c>
      <c r="I7" s="8" t="s">
        <v>234</v>
      </c>
      <c r="J7" s="8" t="s">
        <v>235</v>
      </c>
      <c r="K7" s="8" t="s">
        <v>236</v>
      </c>
      <c r="L7" s="8" t="s">
        <v>237</v>
      </c>
      <c r="M7" s="8" t="s">
        <v>238</v>
      </c>
      <c r="N7" s="8" t="s">
        <v>239</v>
      </c>
      <c r="O7" s="224" t="s">
        <v>240</v>
      </c>
      <c r="P7" s="225"/>
    </row>
    <row r="8" spans="1:16" s="43" customFormat="1" ht="15" customHeight="1">
      <c r="A8" s="116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75</v>
      </c>
      <c r="I8" s="12" t="s">
        <v>14</v>
      </c>
      <c r="J8" s="12" t="s">
        <v>241</v>
      </c>
      <c r="K8" s="12" t="s">
        <v>242</v>
      </c>
      <c r="L8" s="12" t="s">
        <v>243</v>
      </c>
      <c r="M8" s="12" t="s">
        <v>244</v>
      </c>
      <c r="N8" s="12" t="s">
        <v>245</v>
      </c>
      <c r="O8" s="226" t="s">
        <v>247</v>
      </c>
      <c r="P8" s="225"/>
    </row>
    <row r="9" spans="1:16" s="43" customFormat="1" ht="15" customHeight="1">
      <c r="A9" s="835" t="s">
        <v>248</v>
      </c>
      <c r="B9" s="835"/>
      <c r="C9" s="835"/>
      <c r="D9" s="835"/>
      <c r="E9" s="835"/>
      <c r="F9" s="835"/>
      <c r="G9" s="835"/>
      <c r="H9" s="835"/>
      <c r="I9" s="835"/>
      <c r="J9" s="835"/>
      <c r="K9" s="835"/>
      <c r="L9" s="835"/>
      <c r="M9" s="835"/>
      <c r="N9" s="835"/>
      <c r="O9" s="835"/>
      <c r="P9" s="42"/>
    </row>
    <row r="10" spans="1:21" s="43" customFormat="1" ht="15" customHeight="1">
      <c r="A10" s="18" t="s">
        <v>16</v>
      </c>
      <c r="B10" s="19" t="s">
        <v>249</v>
      </c>
      <c r="C10" s="20">
        <v>1689</v>
      </c>
      <c r="D10" s="20">
        <v>1899</v>
      </c>
      <c r="E10" s="20">
        <v>10550</v>
      </c>
      <c r="F10" s="20">
        <v>10410</v>
      </c>
      <c r="G10" s="20">
        <v>9328</v>
      </c>
      <c r="H10" s="20">
        <v>11884</v>
      </c>
      <c r="I10" s="20">
        <v>18643</v>
      </c>
      <c r="J10" s="20">
        <v>21240</v>
      </c>
      <c r="K10" s="20">
        <v>8156</v>
      </c>
      <c r="L10" s="20">
        <v>16720</v>
      </c>
      <c r="M10" s="20">
        <v>3679</v>
      </c>
      <c r="N10" s="20">
        <v>18867</v>
      </c>
      <c r="O10" s="32">
        <f>SUM(C10:N10)</f>
        <v>133065</v>
      </c>
      <c r="P10" s="42"/>
      <c r="Q10" s="227"/>
      <c r="R10" s="227"/>
      <c r="S10" s="227"/>
      <c r="T10" s="227"/>
      <c r="U10" s="227"/>
    </row>
    <row r="11" spans="1:21" s="43" customFormat="1" ht="15" customHeight="1">
      <c r="A11" s="18" t="s">
        <v>17</v>
      </c>
      <c r="B11" s="19" t="s">
        <v>250</v>
      </c>
      <c r="C11" s="20">
        <v>25</v>
      </c>
      <c r="D11" s="20">
        <v>26</v>
      </c>
      <c r="E11" s="20">
        <v>25</v>
      </c>
      <c r="F11" s="20">
        <v>26</v>
      </c>
      <c r="G11" s="20">
        <v>25</v>
      </c>
      <c r="H11" s="20">
        <v>206</v>
      </c>
      <c r="I11" s="20">
        <v>25</v>
      </c>
      <c r="J11" s="20">
        <v>26</v>
      </c>
      <c r="K11" s="20">
        <v>25</v>
      </c>
      <c r="L11" s="20">
        <v>3687</v>
      </c>
      <c r="M11" s="20">
        <v>26</v>
      </c>
      <c r="N11" s="20">
        <v>26</v>
      </c>
      <c r="O11" s="32">
        <f>SUM(C11:N11)</f>
        <v>4148</v>
      </c>
      <c r="P11" s="42"/>
      <c r="Q11" s="227"/>
      <c r="R11" s="227"/>
      <c r="S11" s="227"/>
      <c r="T11" s="227"/>
      <c r="U11" s="227"/>
    </row>
    <row r="12" spans="1:21" s="43" customFormat="1" ht="15" customHeight="1">
      <c r="A12" s="18" t="s">
        <v>58</v>
      </c>
      <c r="B12" s="19" t="s">
        <v>251</v>
      </c>
      <c r="C12" s="20">
        <v>4931</v>
      </c>
      <c r="D12" s="20">
        <v>5282</v>
      </c>
      <c r="E12" s="20">
        <v>5283</v>
      </c>
      <c r="F12" s="20">
        <v>5114</v>
      </c>
      <c r="G12" s="20">
        <v>4931</v>
      </c>
      <c r="H12" s="20">
        <v>4932</v>
      </c>
      <c r="I12" s="20">
        <v>6773</v>
      </c>
      <c r="J12" s="20">
        <v>4931</v>
      </c>
      <c r="K12" s="20">
        <v>4932</v>
      </c>
      <c r="L12" s="20">
        <v>4931</v>
      </c>
      <c r="M12" s="20">
        <v>4931</v>
      </c>
      <c r="N12" s="20">
        <v>5495</v>
      </c>
      <c r="O12" s="32">
        <f>SUM(C12:N12)</f>
        <v>62466</v>
      </c>
      <c r="P12" s="42"/>
      <c r="Q12" s="227"/>
      <c r="R12" s="227"/>
      <c r="S12" s="227"/>
      <c r="T12" s="227"/>
      <c r="U12" s="227"/>
    </row>
    <row r="13" spans="1:21" s="43" customFormat="1" ht="15" customHeight="1">
      <c r="A13" s="18" t="s">
        <v>59</v>
      </c>
      <c r="B13" s="19" t="s">
        <v>252</v>
      </c>
      <c r="C13" s="20"/>
      <c r="D13" s="20"/>
      <c r="E13" s="20">
        <v>1057</v>
      </c>
      <c r="F13" s="20"/>
      <c r="G13" s="20"/>
      <c r="H13" s="20"/>
      <c r="I13" s="20">
        <v>4127</v>
      </c>
      <c r="J13" s="20"/>
      <c r="K13" s="20"/>
      <c r="L13" s="20"/>
      <c r="M13" s="20">
        <v>19079</v>
      </c>
      <c r="N13" s="20"/>
      <c r="O13" s="32">
        <f>SUM(C13:N13)</f>
        <v>24263</v>
      </c>
      <c r="P13" s="42"/>
      <c r="Q13" s="227"/>
      <c r="R13" s="227"/>
      <c r="S13" s="227"/>
      <c r="T13" s="227"/>
      <c r="U13" s="227"/>
    </row>
    <row r="14" spans="1:21" s="43" customFormat="1" ht="15" customHeight="1">
      <c r="A14" s="18" t="s">
        <v>61</v>
      </c>
      <c r="B14" s="19" t="s">
        <v>253</v>
      </c>
      <c r="C14" s="20">
        <f>'8.sz. melléklet'!G91</f>
        <v>176852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2">
        <f>SUM(C14:N14)</f>
        <v>176852</v>
      </c>
      <c r="P14" s="42"/>
      <c r="Q14" s="227"/>
      <c r="R14" s="227"/>
      <c r="S14" s="227"/>
      <c r="T14" s="227"/>
      <c r="U14" s="227"/>
    </row>
    <row r="15" spans="1:21" s="43" customFormat="1" ht="15" customHeight="1">
      <c r="A15" s="33" t="s">
        <v>62</v>
      </c>
      <c r="B15" s="228" t="s">
        <v>254</v>
      </c>
      <c r="C15" s="34">
        <f aca="true" t="shared" si="0" ref="C15:N15">SUM(C10:C14)</f>
        <v>183497</v>
      </c>
      <c r="D15" s="34">
        <f t="shared" si="0"/>
        <v>7207</v>
      </c>
      <c r="E15" s="34">
        <f t="shared" si="0"/>
        <v>16915</v>
      </c>
      <c r="F15" s="34">
        <f t="shared" si="0"/>
        <v>15550</v>
      </c>
      <c r="G15" s="34">
        <f t="shared" si="0"/>
        <v>14284</v>
      </c>
      <c r="H15" s="34">
        <f t="shared" si="0"/>
        <v>17022</v>
      </c>
      <c r="I15" s="34">
        <f t="shared" si="0"/>
        <v>29568</v>
      </c>
      <c r="J15" s="34">
        <f t="shared" si="0"/>
        <v>26197</v>
      </c>
      <c r="K15" s="34">
        <f t="shared" si="0"/>
        <v>13113</v>
      </c>
      <c r="L15" s="34">
        <f t="shared" si="0"/>
        <v>25338</v>
      </c>
      <c r="M15" s="34">
        <f t="shared" si="0"/>
        <v>27715</v>
      </c>
      <c r="N15" s="34">
        <f t="shared" si="0"/>
        <v>24388</v>
      </c>
      <c r="O15" s="400">
        <f>SUM(O10:O14)</f>
        <v>400794</v>
      </c>
      <c r="P15" s="42"/>
      <c r="Q15" s="227"/>
      <c r="R15" s="227"/>
      <c r="S15" s="227"/>
      <c r="T15" s="227"/>
      <c r="U15" s="227"/>
    </row>
    <row r="16" spans="1:21" s="43" customFormat="1" ht="15" customHeight="1">
      <c r="A16" s="833" t="s">
        <v>255</v>
      </c>
      <c r="B16" s="833"/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42"/>
      <c r="Q16" s="227"/>
      <c r="R16" s="227"/>
      <c r="S16" s="227"/>
      <c r="T16" s="227"/>
      <c r="U16" s="227"/>
    </row>
    <row r="17" spans="1:21" s="43" customFormat="1" ht="15" customHeight="1">
      <c r="A17" s="18" t="s">
        <v>64</v>
      </c>
      <c r="B17" s="19" t="s">
        <v>45</v>
      </c>
      <c r="C17" s="20">
        <v>12446</v>
      </c>
      <c r="D17" s="20">
        <v>12448</v>
      </c>
      <c r="E17" s="20">
        <v>13960</v>
      </c>
      <c r="F17" s="20">
        <v>12447</v>
      </c>
      <c r="G17" s="20">
        <v>23479</v>
      </c>
      <c r="H17" s="20">
        <v>23478</v>
      </c>
      <c r="I17" s="20">
        <v>23482</v>
      </c>
      <c r="J17" s="20">
        <v>23478</v>
      </c>
      <c r="K17" s="20">
        <v>12446</v>
      </c>
      <c r="L17" s="20">
        <v>12448</v>
      </c>
      <c r="M17" s="20">
        <v>12446</v>
      </c>
      <c r="N17" s="20">
        <v>12448</v>
      </c>
      <c r="O17" s="32">
        <f>SUM(C17:N17)</f>
        <v>195006</v>
      </c>
      <c r="P17" s="42"/>
      <c r="Q17" s="227"/>
      <c r="R17" s="227"/>
      <c r="S17" s="227"/>
      <c r="T17" s="227"/>
      <c r="U17" s="227"/>
    </row>
    <row r="18" spans="1:21" s="43" customFormat="1" ht="15" customHeight="1">
      <c r="A18" s="18" t="s">
        <v>99</v>
      </c>
      <c r="B18" s="19" t="s">
        <v>271</v>
      </c>
      <c r="C18" s="20"/>
      <c r="D18" s="20"/>
      <c r="E18" s="20"/>
      <c r="F18" s="20">
        <v>2648</v>
      </c>
      <c r="G18" s="20"/>
      <c r="H18" s="20"/>
      <c r="I18" s="20"/>
      <c r="J18" s="20">
        <v>1270</v>
      </c>
      <c r="K18" s="20"/>
      <c r="L18" s="20"/>
      <c r="M18" s="20"/>
      <c r="N18" s="20"/>
      <c r="O18" s="32">
        <f aca="true" t="shared" si="1" ref="O18:O23">SUM(C18:N18)</f>
        <v>3918</v>
      </c>
      <c r="P18" s="42"/>
      <c r="Q18" s="227"/>
      <c r="R18" s="227"/>
      <c r="S18" s="227"/>
      <c r="T18" s="227"/>
      <c r="U18" s="227"/>
    </row>
    <row r="19" spans="1:21" s="43" customFormat="1" ht="15" customHeight="1">
      <c r="A19" s="18" t="s">
        <v>121</v>
      </c>
      <c r="B19" s="19" t="s">
        <v>257</v>
      </c>
      <c r="C19" s="20"/>
      <c r="D19" s="20">
        <v>635</v>
      </c>
      <c r="E19" s="20"/>
      <c r="F19" s="20">
        <v>5457</v>
      </c>
      <c r="G19" s="20"/>
      <c r="H19" s="20"/>
      <c r="I19" s="20"/>
      <c r="J19" s="20"/>
      <c r="K19" s="20"/>
      <c r="L19" s="20">
        <v>5000</v>
      </c>
      <c r="M19" s="20"/>
      <c r="N19" s="20"/>
      <c r="O19" s="32">
        <f t="shared" si="1"/>
        <v>11092</v>
      </c>
      <c r="P19" s="42"/>
      <c r="Q19" s="227"/>
      <c r="R19" s="227"/>
      <c r="S19" s="227"/>
      <c r="T19" s="227"/>
      <c r="U19" s="227"/>
    </row>
    <row r="20" spans="1:21" s="43" customFormat="1" ht="15" customHeight="1">
      <c r="A20" s="18" t="s">
        <v>122</v>
      </c>
      <c r="B20" s="19" t="s">
        <v>635</v>
      </c>
      <c r="C20" s="20">
        <v>231</v>
      </c>
      <c r="D20" s="20">
        <v>1180</v>
      </c>
      <c r="E20" s="20">
        <v>5466</v>
      </c>
      <c r="F20" s="20">
        <v>11000</v>
      </c>
      <c r="G20" s="20">
        <v>10095</v>
      </c>
      <c r="H20" s="20">
        <v>8555</v>
      </c>
      <c r="I20" s="20">
        <v>6950</v>
      </c>
      <c r="J20" s="20">
        <v>15840</v>
      </c>
      <c r="K20" s="20">
        <v>20000</v>
      </c>
      <c r="L20" s="20">
        <v>5958</v>
      </c>
      <c r="M20" s="20">
        <v>3180</v>
      </c>
      <c r="N20" s="20">
        <v>14500</v>
      </c>
      <c r="O20" s="32">
        <f t="shared" si="1"/>
        <v>102955</v>
      </c>
      <c r="P20" s="42"/>
      <c r="Q20" s="227"/>
      <c r="R20" s="227"/>
      <c r="S20" s="227"/>
      <c r="T20" s="227"/>
      <c r="U20" s="227"/>
    </row>
    <row r="21" spans="1:21" s="43" customFormat="1" ht="15" customHeight="1">
      <c r="A21" s="18" t="s">
        <v>123</v>
      </c>
      <c r="B21" s="19" t="s">
        <v>259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32">
        <f t="shared" si="1"/>
        <v>0</v>
      </c>
      <c r="P21" s="42"/>
      <c r="Q21" s="227"/>
      <c r="R21" s="227"/>
      <c r="S21" s="227"/>
      <c r="T21" s="227"/>
      <c r="U21" s="227"/>
    </row>
    <row r="22" spans="1:21" s="43" customFormat="1" ht="15" customHeight="1">
      <c r="A22" s="33" t="s">
        <v>124</v>
      </c>
      <c r="B22" s="228" t="s">
        <v>260</v>
      </c>
      <c r="C22" s="34">
        <f aca="true" t="shared" si="2" ref="C22:N22">SUM(C17:C21)</f>
        <v>12677</v>
      </c>
      <c r="D22" s="34">
        <f t="shared" si="2"/>
        <v>14263</v>
      </c>
      <c r="E22" s="34">
        <f t="shared" si="2"/>
        <v>19426</v>
      </c>
      <c r="F22" s="34">
        <f t="shared" si="2"/>
        <v>31552</v>
      </c>
      <c r="G22" s="34">
        <f t="shared" si="2"/>
        <v>33574</v>
      </c>
      <c r="H22" s="34">
        <f t="shared" si="2"/>
        <v>32033</v>
      </c>
      <c r="I22" s="34">
        <f t="shared" si="2"/>
        <v>30432</v>
      </c>
      <c r="J22" s="34">
        <f t="shared" si="2"/>
        <v>40588</v>
      </c>
      <c r="K22" s="34">
        <f t="shared" si="2"/>
        <v>32446</v>
      </c>
      <c r="L22" s="34">
        <f t="shared" si="2"/>
        <v>23406</v>
      </c>
      <c r="M22" s="34">
        <f t="shared" si="2"/>
        <v>15626</v>
      </c>
      <c r="N22" s="34">
        <f t="shared" si="2"/>
        <v>26948</v>
      </c>
      <c r="O22" s="400">
        <f t="shared" si="1"/>
        <v>312971</v>
      </c>
      <c r="P22" s="42"/>
      <c r="Q22" s="227"/>
      <c r="R22" s="227"/>
      <c r="S22" s="227"/>
      <c r="T22" s="227"/>
      <c r="U22" s="227"/>
    </row>
    <row r="23" spans="1:21" s="43" customFormat="1" ht="15" customHeight="1">
      <c r="A23" s="18" t="s">
        <v>125</v>
      </c>
      <c r="B23" s="19" t="s">
        <v>261</v>
      </c>
      <c r="C23" s="20">
        <f aca="true" t="shared" si="3" ref="C23:N23">C15-C22</f>
        <v>170820</v>
      </c>
      <c r="D23" s="20">
        <f t="shared" si="3"/>
        <v>-7056</v>
      </c>
      <c r="E23" s="20">
        <f t="shared" si="3"/>
        <v>-2511</v>
      </c>
      <c r="F23" s="20">
        <f t="shared" si="3"/>
        <v>-16002</v>
      </c>
      <c r="G23" s="20">
        <f t="shared" si="3"/>
        <v>-19290</v>
      </c>
      <c r="H23" s="20">
        <f t="shared" si="3"/>
        <v>-15011</v>
      </c>
      <c r="I23" s="20">
        <f t="shared" si="3"/>
        <v>-864</v>
      </c>
      <c r="J23" s="20">
        <f t="shared" si="3"/>
        <v>-14391</v>
      </c>
      <c r="K23" s="20">
        <f t="shared" si="3"/>
        <v>-19333</v>
      </c>
      <c r="L23" s="20">
        <f t="shared" si="3"/>
        <v>1932</v>
      </c>
      <c r="M23" s="20">
        <f t="shared" si="3"/>
        <v>12089</v>
      </c>
      <c r="N23" s="20">
        <f t="shared" si="3"/>
        <v>-2560</v>
      </c>
      <c r="O23" s="32">
        <f t="shared" si="1"/>
        <v>87823</v>
      </c>
      <c r="P23" s="42"/>
      <c r="Q23" s="227"/>
      <c r="R23" s="227"/>
      <c r="S23" s="227"/>
      <c r="T23" s="227"/>
      <c r="U23" s="227"/>
    </row>
    <row r="24" spans="1:16" s="43" customFormat="1" ht="15" customHeight="1">
      <c r="A24" s="229"/>
      <c r="B24" s="63" t="s">
        <v>262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230"/>
      <c r="P24" s="42"/>
    </row>
  </sheetData>
  <sheetProtection selectLockedCells="1" selectUnlockedCells="1"/>
  <mergeCells count="5">
    <mergeCell ref="A16:O16"/>
    <mergeCell ref="A1:O1"/>
    <mergeCell ref="A4:O4"/>
    <mergeCell ref="M6:O6"/>
    <mergeCell ref="A9:O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colBreaks count="1" manualBreakCount="1">
    <brk id="15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5.28125" style="275" customWidth="1"/>
    <col min="2" max="2" width="24.7109375" style="275" customWidth="1"/>
    <col min="3" max="15" width="8.7109375" style="275" customWidth="1"/>
    <col min="16" max="16384" width="9.140625" style="274" customWidth="1"/>
  </cols>
  <sheetData>
    <row r="1" spans="1:15" s="277" customFormat="1" ht="15" customHeight="1">
      <c r="A1" s="735" t="s">
        <v>431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</row>
    <row r="2" spans="1:15" s="277" customFormat="1" ht="15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273" t="str">
        <f>'2.sz. melléklet'!G2</f>
        <v>az 1/2015. (II.18.) önkormányzati rendelethez</v>
      </c>
    </row>
    <row r="3" spans="1:15" s="277" customFormat="1" ht="15" customHeight="1">
      <c r="A3" s="276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1:15" s="277" customFormat="1" ht="15" customHeight="1">
      <c r="A4" s="276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1:15" s="277" customFormat="1" ht="15" customHeight="1">
      <c r="A5" s="736" t="s">
        <v>770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</row>
    <row r="6" spans="1:15" s="277" customFormat="1" ht="1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</row>
    <row r="7" spans="1:15" s="277" customFormat="1" ht="15" customHeight="1" thickBot="1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839" t="s">
        <v>1</v>
      </c>
      <c r="N7" s="839"/>
      <c r="O7" s="839"/>
    </row>
    <row r="8" spans="1:15" s="277" customFormat="1" ht="15" customHeight="1" thickTop="1">
      <c r="A8" s="355" t="s">
        <v>175</v>
      </c>
      <c r="B8" s="356" t="s">
        <v>3</v>
      </c>
      <c r="C8" s="356" t="s">
        <v>228</v>
      </c>
      <c r="D8" s="356" t="s">
        <v>229</v>
      </c>
      <c r="E8" s="356" t="s">
        <v>230</v>
      </c>
      <c r="F8" s="356" t="s">
        <v>231</v>
      </c>
      <c r="G8" s="356" t="s">
        <v>232</v>
      </c>
      <c r="H8" s="356" t="s">
        <v>233</v>
      </c>
      <c r="I8" s="356" t="s">
        <v>234</v>
      </c>
      <c r="J8" s="356" t="s">
        <v>235</v>
      </c>
      <c r="K8" s="356" t="s">
        <v>236</v>
      </c>
      <c r="L8" s="356" t="s">
        <v>237</v>
      </c>
      <c r="M8" s="356" t="s">
        <v>238</v>
      </c>
      <c r="N8" s="356" t="s">
        <v>239</v>
      </c>
      <c r="O8" s="357" t="s">
        <v>272</v>
      </c>
    </row>
    <row r="9" spans="1:15" s="277" customFormat="1" ht="15" customHeight="1" thickBot="1">
      <c r="A9" s="285" t="s">
        <v>6</v>
      </c>
      <c r="B9" s="358" t="s">
        <v>7</v>
      </c>
      <c r="C9" s="358" t="s">
        <v>8</v>
      </c>
      <c r="D9" s="358" t="s">
        <v>9</v>
      </c>
      <c r="E9" s="358" t="s">
        <v>10</v>
      </c>
      <c r="F9" s="358" t="s">
        <v>11</v>
      </c>
      <c r="G9" s="358" t="s">
        <v>12</v>
      </c>
      <c r="H9" s="358" t="s">
        <v>75</v>
      </c>
      <c r="I9" s="358" t="s">
        <v>14</v>
      </c>
      <c r="J9" s="358" t="s">
        <v>241</v>
      </c>
      <c r="K9" s="358" t="s">
        <v>242</v>
      </c>
      <c r="L9" s="358" t="s">
        <v>243</v>
      </c>
      <c r="M9" s="358" t="s">
        <v>244</v>
      </c>
      <c r="N9" s="358" t="s">
        <v>245</v>
      </c>
      <c r="O9" s="359" t="s">
        <v>246</v>
      </c>
    </row>
    <row r="10" spans="1:15" s="277" customFormat="1" ht="15" customHeight="1" thickTop="1">
      <c r="A10" s="836" t="s">
        <v>248</v>
      </c>
      <c r="B10" s="837"/>
      <c r="C10" s="837"/>
      <c r="D10" s="837"/>
      <c r="E10" s="837"/>
      <c r="F10" s="837"/>
      <c r="G10" s="837"/>
      <c r="H10" s="837"/>
      <c r="I10" s="837"/>
      <c r="J10" s="837"/>
      <c r="K10" s="837"/>
      <c r="L10" s="837"/>
      <c r="M10" s="837"/>
      <c r="N10" s="837"/>
      <c r="O10" s="838"/>
    </row>
    <row r="11" spans="1:15" s="277" customFormat="1" ht="15" customHeight="1">
      <c r="A11" s="360" t="s">
        <v>16</v>
      </c>
      <c r="B11" s="361" t="s">
        <v>249</v>
      </c>
      <c r="C11" s="362">
        <v>167</v>
      </c>
      <c r="D11" s="362">
        <v>167</v>
      </c>
      <c r="E11" s="362">
        <v>167</v>
      </c>
      <c r="F11" s="362">
        <v>166</v>
      </c>
      <c r="G11" s="362">
        <v>167</v>
      </c>
      <c r="H11" s="362">
        <v>167</v>
      </c>
      <c r="I11" s="362">
        <v>167</v>
      </c>
      <c r="J11" s="362">
        <v>166</v>
      </c>
      <c r="K11" s="362">
        <v>167</v>
      </c>
      <c r="L11" s="362">
        <v>167</v>
      </c>
      <c r="M11" s="362">
        <v>167</v>
      </c>
      <c r="N11" s="362">
        <v>167</v>
      </c>
      <c r="O11" s="363">
        <f>SUM(C11:N11)</f>
        <v>2002</v>
      </c>
    </row>
    <row r="12" spans="1:15" s="277" customFormat="1" ht="15" customHeight="1">
      <c r="A12" s="360" t="s">
        <v>17</v>
      </c>
      <c r="B12" s="361" t="s">
        <v>250</v>
      </c>
      <c r="C12" s="362">
        <v>1415</v>
      </c>
      <c r="D12" s="362">
        <v>1416</v>
      </c>
      <c r="E12" s="362">
        <v>1416</v>
      </c>
      <c r="F12" s="362">
        <v>1415</v>
      </c>
      <c r="G12" s="362">
        <v>1416</v>
      </c>
      <c r="H12" s="362">
        <v>1416</v>
      </c>
      <c r="I12" s="362">
        <v>1415</v>
      </c>
      <c r="J12" s="362">
        <v>1416</v>
      </c>
      <c r="K12" s="362">
        <v>1416</v>
      </c>
      <c r="L12" s="362">
        <v>1415</v>
      </c>
      <c r="M12" s="362">
        <v>1416</v>
      </c>
      <c r="N12" s="362">
        <v>1416</v>
      </c>
      <c r="O12" s="363">
        <f>SUM(C12:N12)</f>
        <v>16988</v>
      </c>
    </row>
    <row r="13" spans="1:15" s="277" customFormat="1" ht="15" customHeight="1">
      <c r="A13" s="360" t="s">
        <v>58</v>
      </c>
      <c r="B13" s="361" t="s">
        <v>251</v>
      </c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3"/>
    </row>
    <row r="14" spans="1:15" s="277" customFormat="1" ht="15" customHeight="1">
      <c r="A14" s="360" t="s">
        <v>59</v>
      </c>
      <c r="B14" s="361" t="s">
        <v>252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3"/>
    </row>
    <row r="15" spans="1:15" s="277" customFormat="1" ht="15" customHeight="1">
      <c r="A15" s="360" t="s">
        <v>61</v>
      </c>
      <c r="B15" s="361" t="s">
        <v>253</v>
      </c>
      <c r="C15" s="362">
        <v>880</v>
      </c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3">
        <f>SUM(C15:N15)</f>
        <v>880</v>
      </c>
    </row>
    <row r="16" spans="1:15" s="277" customFormat="1" ht="15" customHeight="1">
      <c r="A16" s="364" t="s">
        <v>62</v>
      </c>
      <c r="B16" s="365" t="s">
        <v>254</v>
      </c>
      <c r="C16" s="366">
        <f>SUM(C11:C15)</f>
        <v>2462</v>
      </c>
      <c r="D16" s="366">
        <f aca="true" t="shared" si="0" ref="D16:O16">SUM(D11:D15)</f>
        <v>1583</v>
      </c>
      <c r="E16" s="366">
        <f t="shared" si="0"/>
        <v>1583</v>
      </c>
      <c r="F16" s="366">
        <f t="shared" si="0"/>
        <v>1581</v>
      </c>
      <c r="G16" s="366">
        <f t="shared" si="0"/>
        <v>1583</v>
      </c>
      <c r="H16" s="366">
        <f t="shared" si="0"/>
        <v>1583</v>
      </c>
      <c r="I16" s="366">
        <f t="shared" si="0"/>
        <v>1582</v>
      </c>
      <c r="J16" s="366">
        <f t="shared" si="0"/>
        <v>1582</v>
      </c>
      <c r="K16" s="366">
        <f t="shared" si="0"/>
        <v>1583</v>
      </c>
      <c r="L16" s="366">
        <f t="shared" si="0"/>
        <v>1582</v>
      </c>
      <c r="M16" s="366">
        <f t="shared" si="0"/>
        <v>1583</v>
      </c>
      <c r="N16" s="366">
        <f t="shared" si="0"/>
        <v>1583</v>
      </c>
      <c r="O16" s="367">
        <f t="shared" si="0"/>
        <v>19870</v>
      </c>
    </row>
    <row r="17" spans="1:15" s="277" customFormat="1" ht="15" customHeight="1">
      <c r="A17" s="836" t="s">
        <v>255</v>
      </c>
      <c r="B17" s="837"/>
      <c r="C17" s="837"/>
      <c r="D17" s="837"/>
      <c r="E17" s="837"/>
      <c r="F17" s="837"/>
      <c r="G17" s="837"/>
      <c r="H17" s="837"/>
      <c r="I17" s="837"/>
      <c r="J17" s="837"/>
      <c r="K17" s="837"/>
      <c r="L17" s="837"/>
      <c r="M17" s="837"/>
      <c r="N17" s="837"/>
      <c r="O17" s="838"/>
    </row>
    <row r="18" spans="1:15" s="277" customFormat="1" ht="15" customHeight="1">
      <c r="A18" s="360" t="s">
        <v>64</v>
      </c>
      <c r="B18" s="361" t="s">
        <v>45</v>
      </c>
      <c r="C18" s="362">
        <v>1656</v>
      </c>
      <c r="D18" s="362">
        <v>1656</v>
      </c>
      <c r="E18" s="362">
        <v>1656</v>
      </c>
      <c r="F18" s="362">
        <v>1655</v>
      </c>
      <c r="G18" s="362">
        <v>1656</v>
      </c>
      <c r="H18" s="362">
        <v>1656</v>
      </c>
      <c r="I18" s="362">
        <v>1656</v>
      </c>
      <c r="J18" s="362">
        <v>1655</v>
      </c>
      <c r="K18" s="362">
        <v>1656</v>
      </c>
      <c r="L18" s="362">
        <v>1656</v>
      </c>
      <c r="M18" s="362">
        <v>1656</v>
      </c>
      <c r="N18" s="362">
        <v>1656</v>
      </c>
      <c r="O18" s="363">
        <f>SUM(C18:N18)</f>
        <v>19870</v>
      </c>
    </row>
    <row r="19" spans="1:15" s="277" customFormat="1" ht="15" customHeight="1">
      <c r="A19" s="360" t="s">
        <v>99</v>
      </c>
      <c r="B19" s="361" t="s">
        <v>256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3"/>
    </row>
    <row r="20" spans="1:15" s="277" customFormat="1" ht="15" customHeight="1">
      <c r="A20" s="360" t="s">
        <v>121</v>
      </c>
      <c r="B20" s="361" t="s">
        <v>257</v>
      </c>
      <c r="C20" s="362"/>
      <c r="D20" s="362"/>
      <c r="E20" s="362"/>
      <c r="F20" s="362"/>
      <c r="G20" s="362"/>
      <c r="H20" s="368"/>
      <c r="I20" s="362"/>
      <c r="J20" s="362"/>
      <c r="K20" s="362"/>
      <c r="L20" s="362"/>
      <c r="M20" s="362"/>
      <c r="N20" s="362"/>
      <c r="O20" s="363"/>
    </row>
    <row r="21" spans="1:15" s="277" customFormat="1" ht="15" customHeight="1">
      <c r="A21" s="360" t="s">
        <v>122</v>
      </c>
      <c r="B21" s="361" t="s">
        <v>258</v>
      </c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3"/>
    </row>
    <row r="22" spans="1:15" s="277" customFormat="1" ht="15" customHeight="1">
      <c r="A22" s="360" t="s">
        <v>123</v>
      </c>
      <c r="B22" s="361" t="s">
        <v>259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3"/>
    </row>
    <row r="23" spans="1:15" s="277" customFormat="1" ht="15" customHeight="1">
      <c r="A23" s="364" t="s">
        <v>124</v>
      </c>
      <c r="B23" s="365" t="s">
        <v>260</v>
      </c>
      <c r="C23" s="366">
        <f>SUM(C18:C22)</f>
        <v>1656</v>
      </c>
      <c r="D23" s="366">
        <f aca="true" t="shared" si="1" ref="D23:N23">SUM(D18:D22)</f>
        <v>1656</v>
      </c>
      <c r="E23" s="366">
        <f t="shared" si="1"/>
        <v>1656</v>
      </c>
      <c r="F23" s="366">
        <f t="shared" si="1"/>
        <v>1655</v>
      </c>
      <c r="G23" s="366">
        <f t="shared" si="1"/>
        <v>1656</v>
      </c>
      <c r="H23" s="366">
        <f t="shared" si="1"/>
        <v>1656</v>
      </c>
      <c r="I23" s="366">
        <f t="shared" si="1"/>
        <v>1656</v>
      </c>
      <c r="J23" s="366">
        <f t="shared" si="1"/>
        <v>1655</v>
      </c>
      <c r="K23" s="366">
        <f t="shared" si="1"/>
        <v>1656</v>
      </c>
      <c r="L23" s="366">
        <f t="shared" si="1"/>
        <v>1656</v>
      </c>
      <c r="M23" s="366">
        <f t="shared" si="1"/>
        <v>1656</v>
      </c>
      <c r="N23" s="366">
        <f t="shared" si="1"/>
        <v>1656</v>
      </c>
      <c r="O23" s="367">
        <f>SUM(C23:N23)</f>
        <v>19870</v>
      </c>
    </row>
    <row r="24" spans="1:15" s="277" customFormat="1" ht="15" customHeight="1">
      <c r="A24" s="369" t="s">
        <v>125</v>
      </c>
      <c r="B24" s="370" t="s">
        <v>261</v>
      </c>
      <c r="C24" s="371">
        <f>C16-C23</f>
        <v>806</v>
      </c>
      <c r="D24" s="371">
        <f aca="true" t="shared" si="2" ref="D24:N24">D16-D23</f>
        <v>-73</v>
      </c>
      <c r="E24" s="371">
        <f t="shared" si="2"/>
        <v>-73</v>
      </c>
      <c r="F24" s="371">
        <f t="shared" si="2"/>
        <v>-74</v>
      </c>
      <c r="G24" s="371">
        <f t="shared" si="2"/>
        <v>-73</v>
      </c>
      <c r="H24" s="371">
        <f t="shared" si="2"/>
        <v>-73</v>
      </c>
      <c r="I24" s="371">
        <f t="shared" si="2"/>
        <v>-74</v>
      </c>
      <c r="J24" s="371">
        <f t="shared" si="2"/>
        <v>-73</v>
      </c>
      <c r="K24" s="371">
        <f t="shared" si="2"/>
        <v>-73</v>
      </c>
      <c r="L24" s="371">
        <f t="shared" si="2"/>
        <v>-74</v>
      </c>
      <c r="M24" s="371">
        <f t="shared" si="2"/>
        <v>-73</v>
      </c>
      <c r="N24" s="371">
        <f t="shared" si="2"/>
        <v>-73</v>
      </c>
      <c r="O24" s="372">
        <f>SUM(C24:N24)</f>
        <v>0</v>
      </c>
    </row>
    <row r="25" spans="1:15" s="277" customFormat="1" ht="15" customHeight="1" thickBot="1">
      <c r="A25" s="373"/>
      <c r="B25" s="374" t="s">
        <v>262</v>
      </c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6"/>
    </row>
    <row r="26" ht="12.75" thickTop="1"/>
  </sheetData>
  <sheetProtection/>
  <mergeCells count="5">
    <mergeCell ref="A17:O17"/>
    <mergeCell ref="A1:O1"/>
    <mergeCell ref="A5:O5"/>
    <mergeCell ref="M7:O7"/>
    <mergeCell ref="A10:O1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7109375" style="275" customWidth="1"/>
    <col min="2" max="2" width="25.7109375" style="275" customWidth="1"/>
    <col min="3" max="12" width="8.7109375" style="275" customWidth="1"/>
    <col min="13" max="16384" width="9.140625" style="274" customWidth="1"/>
  </cols>
  <sheetData>
    <row r="1" spans="1:12" s="277" customFormat="1" ht="15" customHeight="1">
      <c r="A1" s="735" t="s">
        <v>432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</row>
    <row r="2" spans="1:12" s="277" customFormat="1" ht="15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273" t="str">
        <f>'2.sz. melléklet'!G2</f>
        <v>az 1/2015. (II.18.) önkormányzati rendelethez</v>
      </c>
    </row>
    <row r="3" spans="1:12" s="277" customFormat="1" ht="15" customHeight="1">
      <c r="A3" s="276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13" s="277" customFormat="1" ht="15" customHeight="1">
      <c r="A4" s="736" t="s">
        <v>769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377"/>
    </row>
    <row r="5" spans="1:13" s="277" customFormat="1" ht="15" customHeight="1">
      <c r="A5" s="279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77"/>
    </row>
    <row r="6" spans="1:13" s="277" customFormat="1" ht="15" customHeight="1">
      <c r="A6" s="279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77"/>
    </row>
    <row r="7" spans="1:13" s="277" customFormat="1" ht="1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377"/>
    </row>
    <row r="8" spans="1:13" s="277" customFormat="1" ht="15" customHeight="1" thickBot="1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839" t="s">
        <v>1</v>
      </c>
      <c r="L8" s="839"/>
      <c r="M8" s="377"/>
    </row>
    <row r="9" spans="1:13" s="277" customFormat="1" ht="15" customHeight="1" thickTop="1">
      <c r="A9" s="737" t="s">
        <v>175</v>
      </c>
      <c r="B9" s="739" t="s">
        <v>433</v>
      </c>
      <c r="C9" s="844" t="s">
        <v>434</v>
      </c>
      <c r="D9" s="844"/>
      <c r="E9" s="844"/>
      <c r="F9" s="844" t="s">
        <v>435</v>
      </c>
      <c r="G9" s="844"/>
      <c r="H9" s="844"/>
      <c r="I9" s="844" t="s">
        <v>436</v>
      </c>
      <c r="J9" s="844"/>
      <c r="K9" s="844"/>
      <c r="L9" s="378" t="s">
        <v>272</v>
      </c>
      <c r="M9" s="377"/>
    </row>
    <row r="10" spans="1:13" s="277" customFormat="1" ht="22.5">
      <c r="A10" s="842"/>
      <c r="B10" s="843"/>
      <c r="C10" s="283" t="s">
        <v>437</v>
      </c>
      <c r="D10" s="379" t="s">
        <v>438</v>
      </c>
      <c r="E10" s="283" t="s">
        <v>439</v>
      </c>
      <c r="F10" s="283" t="s">
        <v>440</v>
      </c>
      <c r="G10" s="283" t="s">
        <v>438</v>
      </c>
      <c r="H10" s="283" t="s">
        <v>441</v>
      </c>
      <c r="I10" s="283" t="s">
        <v>440</v>
      </c>
      <c r="J10" s="283" t="s">
        <v>438</v>
      </c>
      <c r="K10" s="283" t="s">
        <v>441</v>
      </c>
      <c r="L10" s="380" t="s">
        <v>442</v>
      </c>
      <c r="M10" s="377"/>
    </row>
    <row r="11" spans="1:13" s="277" customFormat="1" ht="15" customHeight="1" thickBot="1">
      <c r="A11" s="285" t="s">
        <v>111</v>
      </c>
      <c r="B11" s="286" t="s">
        <v>112</v>
      </c>
      <c r="C11" s="286" t="s">
        <v>113</v>
      </c>
      <c r="D11" s="358" t="s">
        <v>114</v>
      </c>
      <c r="E11" s="286" t="s">
        <v>115</v>
      </c>
      <c r="F11" s="286" t="s">
        <v>116</v>
      </c>
      <c r="G11" s="286" t="s">
        <v>117</v>
      </c>
      <c r="H11" s="286" t="s">
        <v>118</v>
      </c>
      <c r="I11" s="286" t="s">
        <v>443</v>
      </c>
      <c r="J11" s="286" t="s">
        <v>119</v>
      </c>
      <c r="K11" s="286" t="s">
        <v>120</v>
      </c>
      <c r="L11" s="359" t="s">
        <v>444</v>
      </c>
      <c r="M11" s="377"/>
    </row>
    <row r="12" spans="1:13" s="277" customFormat="1" ht="15" customHeight="1" thickTop="1">
      <c r="A12" s="381" t="s">
        <v>16</v>
      </c>
      <c r="B12" s="348" t="s">
        <v>445</v>
      </c>
      <c r="C12" s="382" t="s">
        <v>446</v>
      </c>
      <c r="D12" s="383">
        <v>0.3</v>
      </c>
      <c r="E12" s="384">
        <v>80</v>
      </c>
      <c r="F12" s="382"/>
      <c r="G12" s="382"/>
      <c r="H12" s="385"/>
      <c r="I12" s="382"/>
      <c r="J12" s="386"/>
      <c r="K12" s="386"/>
      <c r="L12" s="387">
        <v>80</v>
      </c>
      <c r="M12" s="377"/>
    </row>
    <row r="13" spans="1:13" s="277" customFormat="1" ht="15" customHeight="1">
      <c r="A13" s="360" t="s">
        <v>17</v>
      </c>
      <c r="B13" s="840" t="s">
        <v>447</v>
      </c>
      <c r="C13" s="361"/>
      <c r="D13" s="361"/>
      <c r="E13" s="362"/>
      <c r="F13" s="361"/>
      <c r="G13" s="361"/>
      <c r="H13" s="388"/>
      <c r="I13" s="361" t="s">
        <v>448</v>
      </c>
      <c r="J13" s="362" t="s">
        <v>449</v>
      </c>
      <c r="K13" s="389"/>
      <c r="L13" s="363">
        <v>163</v>
      </c>
      <c r="M13" s="377"/>
    </row>
    <row r="14" spans="1:13" s="277" customFormat="1" ht="15" customHeight="1" thickBot="1">
      <c r="A14" s="390" t="s">
        <v>58</v>
      </c>
      <c r="B14" s="841"/>
      <c r="C14" s="391"/>
      <c r="D14" s="391"/>
      <c r="E14" s="392"/>
      <c r="F14" s="391"/>
      <c r="G14" s="391"/>
      <c r="H14" s="393"/>
      <c r="I14" s="391" t="s">
        <v>448</v>
      </c>
      <c r="J14" s="392" t="s">
        <v>398</v>
      </c>
      <c r="K14" s="394"/>
      <c r="L14" s="395">
        <v>57</v>
      </c>
      <c r="M14" s="377"/>
    </row>
    <row r="15" ht="12.75" thickTop="1"/>
  </sheetData>
  <sheetProtection/>
  <mergeCells count="9">
    <mergeCell ref="B13:B14"/>
    <mergeCell ref="A1:L1"/>
    <mergeCell ref="A4:L4"/>
    <mergeCell ref="K8:L8"/>
    <mergeCell ref="A9:A10"/>
    <mergeCell ref="B9:B10"/>
    <mergeCell ref="C9:E9"/>
    <mergeCell ref="F9:H9"/>
    <mergeCell ref="I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5.7109375" style="1" customWidth="1"/>
    <col min="4" max="7" width="10.7109375" style="1" customWidth="1"/>
    <col min="8" max="9" width="9.7109375" style="1" customWidth="1"/>
  </cols>
  <sheetData>
    <row r="1" spans="3:10" ht="15" customHeight="1">
      <c r="C1" s="3"/>
      <c r="D1" s="3"/>
      <c r="G1" s="2" t="s">
        <v>814</v>
      </c>
      <c r="I1" s="3"/>
      <c r="J1" s="181"/>
    </row>
    <row r="2" spans="2:13" ht="15" customHeight="1">
      <c r="B2" s="3"/>
      <c r="C2" s="3"/>
      <c r="D2" s="3"/>
      <c r="G2" s="2" t="str">
        <f>'2.sz. melléklet'!G2</f>
        <v>az 1/2015. (II.18.) önkormányzati rendelethez</v>
      </c>
      <c r="K2" s="181"/>
      <c r="L2" s="181"/>
      <c r="M2" s="181"/>
    </row>
    <row r="3" spans="2:10" ht="15" customHeight="1">
      <c r="B3" s="181"/>
      <c r="C3" s="181"/>
      <c r="D3" s="181"/>
      <c r="E3" s="181"/>
      <c r="F3" s="181"/>
      <c r="G3" s="181"/>
      <c r="H3" s="181"/>
      <c r="I3" s="181"/>
      <c r="J3" s="159"/>
    </row>
    <row r="4" spans="1:10" ht="15" customHeight="1">
      <c r="A4" s="748" t="s">
        <v>264</v>
      </c>
      <c r="B4" s="748"/>
      <c r="C4" s="748"/>
      <c r="D4" s="748"/>
      <c r="E4" s="748"/>
      <c r="F4" s="5"/>
      <c r="G4" s="3"/>
      <c r="H4" s="3"/>
      <c r="I4" s="3"/>
      <c r="J4" s="181"/>
    </row>
    <row r="5" spans="1:10" ht="15" customHeight="1">
      <c r="A5" s="748" t="s">
        <v>451</v>
      </c>
      <c r="B5" s="748"/>
      <c r="C5" s="748"/>
      <c r="D5" s="748"/>
      <c r="E5" s="748"/>
      <c r="F5" s="5"/>
      <c r="G5" s="3"/>
      <c r="H5" s="3"/>
      <c r="I5" s="3"/>
      <c r="J5" s="181"/>
    </row>
    <row r="6" spans="2:9" ht="15" customHeight="1" thickBot="1">
      <c r="B6" s="4"/>
      <c r="C6" s="4"/>
      <c r="D6" s="4"/>
      <c r="E6" s="6"/>
      <c r="F6" s="6"/>
      <c r="G6" s="6" t="s">
        <v>1</v>
      </c>
      <c r="H6"/>
      <c r="I6"/>
    </row>
    <row r="7" spans="1:7" s="43" customFormat="1" ht="15" customHeight="1" thickTop="1">
      <c r="A7" s="640" t="s">
        <v>760</v>
      </c>
      <c r="B7" s="155" t="s">
        <v>265</v>
      </c>
      <c r="C7" s="9" t="s">
        <v>266</v>
      </c>
      <c r="D7" s="396" t="s">
        <v>290</v>
      </c>
      <c r="E7" s="396" t="s">
        <v>290</v>
      </c>
      <c r="F7" s="266" t="s">
        <v>290</v>
      </c>
      <c r="G7" s="641" t="s">
        <v>759</v>
      </c>
    </row>
    <row r="8" spans="1:7" s="43" customFormat="1" ht="12">
      <c r="A8" s="642" t="s">
        <v>761</v>
      </c>
      <c r="B8" s="643" t="s">
        <v>267</v>
      </c>
      <c r="C8" s="231" t="s">
        <v>268</v>
      </c>
      <c r="D8" s="397" t="s">
        <v>269</v>
      </c>
      <c r="E8" s="397" t="s">
        <v>289</v>
      </c>
      <c r="F8" s="267" t="s">
        <v>648</v>
      </c>
      <c r="G8" s="644" t="s">
        <v>269</v>
      </c>
    </row>
    <row r="9" spans="1:7" s="43" customFormat="1" ht="15" customHeight="1" thickBot="1">
      <c r="A9" s="645" t="s">
        <v>6</v>
      </c>
      <c r="B9" s="117" t="s">
        <v>7</v>
      </c>
      <c r="C9" s="13" t="s">
        <v>8</v>
      </c>
      <c r="D9" s="398" t="s">
        <v>9</v>
      </c>
      <c r="E9" s="398" t="s">
        <v>10</v>
      </c>
      <c r="F9" s="268" t="s">
        <v>11</v>
      </c>
      <c r="G9" s="646" t="s">
        <v>12</v>
      </c>
    </row>
    <row r="10" spans="1:7" s="43" customFormat="1" ht="15" customHeight="1" thickTop="1">
      <c r="A10" s="860" t="s">
        <v>16</v>
      </c>
      <c r="B10" s="861" t="s">
        <v>654</v>
      </c>
      <c r="C10" s="657" t="s">
        <v>273</v>
      </c>
      <c r="D10" s="591">
        <v>6382</v>
      </c>
      <c r="E10" s="653">
        <v>6923</v>
      </c>
      <c r="F10" s="639">
        <v>7120</v>
      </c>
      <c r="G10" s="658">
        <v>7601</v>
      </c>
    </row>
    <row r="11" spans="1:7" s="43" customFormat="1" ht="15" customHeight="1">
      <c r="A11" s="845"/>
      <c r="B11" s="847"/>
      <c r="C11" s="88" t="s">
        <v>274</v>
      </c>
      <c r="D11" s="668">
        <v>1955</v>
      </c>
      <c r="E11" s="576">
        <v>2485</v>
      </c>
      <c r="F11" s="269">
        <v>2207</v>
      </c>
      <c r="G11" s="67">
        <v>2300</v>
      </c>
    </row>
    <row r="12" spans="1:7" s="43" customFormat="1" ht="15" customHeight="1">
      <c r="A12" s="845"/>
      <c r="B12" s="847"/>
      <c r="C12" s="88" t="s">
        <v>270</v>
      </c>
      <c r="D12" s="668">
        <v>11503</v>
      </c>
      <c r="E12" s="576">
        <v>11969</v>
      </c>
      <c r="F12" s="269">
        <v>8889</v>
      </c>
      <c r="G12" s="67">
        <v>11140</v>
      </c>
    </row>
    <row r="13" spans="1:7" s="43" customFormat="1" ht="15" customHeight="1">
      <c r="A13" s="845"/>
      <c r="B13" s="847"/>
      <c r="C13" s="88" t="s">
        <v>276</v>
      </c>
      <c r="D13" s="668">
        <v>670</v>
      </c>
      <c r="E13" s="576">
        <v>760</v>
      </c>
      <c r="F13" s="269">
        <v>728</v>
      </c>
      <c r="G13" s="67">
        <v>1095</v>
      </c>
    </row>
    <row r="14" spans="1:7" s="43" customFormat="1" ht="15" customHeight="1">
      <c r="A14" s="845"/>
      <c r="B14" s="847"/>
      <c r="C14" s="88" t="s">
        <v>272</v>
      </c>
      <c r="D14" s="668">
        <f>SUM(D10:D13)</f>
        <v>20510</v>
      </c>
      <c r="E14" s="576">
        <f>SUM(E10:E13)</f>
        <v>22137</v>
      </c>
      <c r="F14" s="269">
        <f>SUM(F10:F13)</f>
        <v>18944</v>
      </c>
      <c r="G14" s="67">
        <f>SUM(G10:G13)</f>
        <v>22136</v>
      </c>
    </row>
    <row r="15" spans="1:7" s="43" customFormat="1" ht="15" customHeight="1">
      <c r="A15" s="846"/>
      <c r="B15" s="848"/>
      <c r="C15" s="539" t="s">
        <v>275</v>
      </c>
      <c r="D15" s="638">
        <v>1</v>
      </c>
      <c r="E15" s="652">
        <v>1</v>
      </c>
      <c r="F15" s="638">
        <v>1</v>
      </c>
      <c r="G15" s="648">
        <v>1</v>
      </c>
    </row>
    <row r="16" spans="1:7" s="43" customFormat="1" ht="15" customHeight="1">
      <c r="A16" s="864" t="s">
        <v>17</v>
      </c>
      <c r="B16" s="867" t="s">
        <v>684</v>
      </c>
      <c r="C16" s="660" t="s">
        <v>273</v>
      </c>
      <c r="D16" s="639">
        <v>280</v>
      </c>
      <c r="E16" s="653">
        <v>280</v>
      </c>
      <c r="F16" s="639">
        <v>280</v>
      </c>
      <c r="G16" s="650">
        <v>280</v>
      </c>
    </row>
    <row r="17" spans="1:7" s="43" customFormat="1" ht="15" customHeight="1">
      <c r="A17" s="865"/>
      <c r="B17" s="868"/>
      <c r="C17" s="556" t="s">
        <v>274</v>
      </c>
      <c r="D17" s="269">
        <v>68</v>
      </c>
      <c r="E17" s="576">
        <v>68</v>
      </c>
      <c r="F17" s="269">
        <v>68</v>
      </c>
      <c r="G17" s="651">
        <v>68</v>
      </c>
    </row>
    <row r="18" spans="1:7" s="43" customFormat="1" ht="15" customHeight="1">
      <c r="A18" s="865"/>
      <c r="B18" s="868"/>
      <c r="C18" s="556" t="s">
        <v>270</v>
      </c>
      <c r="D18" s="269">
        <v>527</v>
      </c>
      <c r="E18" s="576">
        <v>502</v>
      </c>
      <c r="F18" s="269">
        <v>85</v>
      </c>
      <c r="G18" s="651">
        <v>1016</v>
      </c>
    </row>
    <row r="19" spans="1:7" s="43" customFormat="1" ht="15" customHeight="1">
      <c r="A19" s="870"/>
      <c r="B19" s="871"/>
      <c r="C19" s="659" t="s">
        <v>272</v>
      </c>
      <c r="D19" s="638">
        <f>SUM(D16:D18)</f>
        <v>875</v>
      </c>
      <c r="E19" s="652">
        <f>SUM(E16:E18)</f>
        <v>850</v>
      </c>
      <c r="F19" s="638">
        <f>SUM(F16:F18)</f>
        <v>433</v>
      </c>
      <c r="G19" s="648">
        <f>SUM(G16:G18)</f>
        <v>1364</v>
      </c>
    </row>
    <row r="20" spans="1:10" s="43" customFormat="1" ht="15" customHeight="1">
      <c r="A20" s="860" t="s">
        <v>58</v>
      </c>
      <c r="B20" s="861" t="s">
        <v>652</v>
      </c>
      <c r="C20" s="88" t="s">
        <v>270</v>
      </c>
      <c r="D20" s="269">
        <v>5462</v>
      </c>
      <c r="E20" s="576">
        <v>6517</v>
      </c>
      <c r="F20" s="269">
        <v>3864</v>
      </c>
      <c r="G20" s="651">
        <v>8445</v>
      </c>
      <c r="H20" s="227"/>
      <c r="I20" s="227"/>
      <c r="J20" s="227"/>
    </row>
    <row r="21" spans="1:7" s="43" customFormat="1" ht="15" customHeight="1">
      <c r="A21" s="845"/>
      <c r="B21" s="847"/>
      <c r="C21" s="88" t="s">
        <v>105</v>
      </c>
      <c r="D21" s="269">
        <v>5795</v>
      </c>
      <c r="E21" s="576">
        <v>5795</v>
      </c>
      <c r="F21" s="269">
        <v>793</v>
      </c>
      <c r="G21" s="651">
        <v>5000</v>
      </c>
    </row>
    <row r="22" spans="1:7" s="43" customFormat="1" ht="15" customHeight="1">
      <c r="A22" s="845"/>
      <c r="B22" s="847"/>
      <c r="C22" s="88" t="s">
        <v>106</v>
      </c>
      <c r="D22" s="269">
        <v>14885</v>
      </c>
      <c r="E22" s="576">
        <v>15929</v>
      </c>
      <c r="F22" s="269">
        <v>1489</v>
      </c>
      <c r="G22" s="651">
        <v>32206</v>
      </c>
    </row>
    <row r="23" spans="1:7" s="43" customFormat="1" ht="15" customHeight="1">
      <c r="A23" s="846"/>
      <c r="B23" s="848"/>
      <c r="C23" s="539" t="s">
        <v>272</v>
      </c>
      <c r="D23" s="638">
        <f>SUM(D20:D22)</f>
        <v>26142</v>
      </c>
      <c r="E23" s="652">
        <f>SUM(E20:E22)</f>
        <v>28241</v>
      </c>
      <c r="F23" s="638">
        <f>SUM(F20:F22)</f>
        <v>6146</v>
      </c>
      <c r="G23" s="648">
        <f>SUM(G20:G22)</f>
        <v>45651</v>
      </c>
    </row>
    <row r="24" spans="1:7" s="43" customFormat="1" ht="15" customHeight="1">
      <c r="A24" s="860" t="s">
        <v>59</v>
      </c>
      <c r="B24" s="861" t="s">
        <v>655</v>
      </c>
      <c r="C24" s="657" t="s">
        <v>277</v>
      </c>
      <c r="D24" s="669">
        <v>222</v>
      </c>
      <c r="E24" s="653">
        <v>222</v>
      </c>
      <c r="F24" s="639">
        <v>222</v>
      </c>
      <c r="G24" s="658">
        <v>222</v>
      </c>
    </row>
    <row r="25" spans="1:7" s="43" customFormat="1" ht="15" customHeight="1">
      <c r="A25" s="845"/>
      <c r="B25" s="847"/>
      <c r="C25" s="88" t="s">
        <v>276</v>
      </c>
      <c r="D25" s="668">
        <v>3430</v>
      </c>
      <c r="E25" s="576">
        <v>4430</v>
      </c>
      <c r="F25" s="269">
        <v>817</v>
      </c>
      <c r="G25" s="67">
        <v>0</v>
      </c>
    </row>
    <row r="26" spans="1:7" s="43" customFormat="1" ht="15" customHeight="1">
      <c r="A26" s="845"/>
      <c r="B26" s="847"/>
      <c r="C26" s="88" t="s">
        <v>270</v>
      </c>
      <c r="D26" s="668">
        <v>6100</v>
      </c>
      <c r="E26" s="576">
        <v>7100</v>
      </c>
      <c r="F26" s="269">
        <v>4829</v>
      </c>
      <c r="G26" s="67">
        <v>7925</v>
      </c>
    </row>
    <row r="27" spans="1:7" s="43" customFormat="1" ht="15" customHeight="1">
      <c r="A27" s="845"/>
      <c r="B27" s="847"/>
      <c r="C27" s="88" t="s">
        <v>278</v>
      </c>
      <c r="D27" s="668">
        <v>70001</v>
      </c>
      <c r="E27" s="576">
        <v>111117</v>
      </c>
      <c r="F27" s="269"/>
      <c r="G27" s="67">
        <v>87823</v>
      </c>
    </row>
    <row r="28" spans="1:7" s="43" customFormat="1" ht="15" customHeight="1">
      <c r="A28" s="845"/>
      <c r="B28" s="847"/>
      <c r="C28" s="88" t="s">
        <v>279</v>
      </c>
      <c r="D28" s="668">
        <v>35000</v>
      </c>
      <c r="E28" s="576"/>
      <c r="F28" s="269"/>
      <c r="G28" s="67"/>
    </row>
    <row r="29" spans="1:7" s="43" customFormat="1" ht="15" customHeight="1">
      <c r="A29" s="846"/>
      <c r="B29" s="848"/>
      <c r="C29" s="539" t="s">
        <v>272</v>
      </c>
      <c r="D29" s="670">
        <f>SUM(D24:D28)</f>
        <v>114753</v>
      </c>
      <c r="E29" s="652">
        <f>SUM(E24:E28)</f>
        <v>122869</v>
      </c>
      <c r="F29" s="638">
        <f>SUM(F24:F28)</f>
        <v>5868</v>
      </c>
      <c r="G29" s="667">
        <f>SUM(G24:G28)</f>
        <v>95970</v>
      </c>
    </row>
    <row r="30" spans="1:7" s="43" customFormat="1" ht="15" customHeight="1">
      <c r="A30" s="852" t="s">
        <v>61</v>
      </c>
      <c r="B30" s="847" t="s">
        <v>656</v>
      </c>
      <c r="C30" s="88" t="s">
        <v>273</v>
      </c>
      <c r="D30" s="669">
        <v>1100</v>
      </c>
      <c r="E30" s="576">
        <v>1078</v>
      </c>
      <c r="F30" s="269">
        <v>918</v>
      </c>
      <c r="G30" s="651">
        <v>1380</v>
      </c>
    </row>
    <row r="31" spans="1:7" s="43" customFormat="1" ht="15" customHeight="1">
      <c r="A31" s="852"/>
      <c r="B31" s="847"/>
      <c r="C31" s="88" t="s">
        <v>274</v>
      </c>
      <c r="D31" s="668">
        <v>310</v>
      </c>
      <c r="E31" s="576">
        <v>394</v>
      </c>
      <c r="F31" s="269">
        <v>176</v>
      </c>
      <c r="G31" s="651">
        <v>389</v>
      </c>
    </row>
    <row r="32" spans="1:7" s="43" customFormat="1" ht="15" customHeight="1">
      <c r="A32" s="852"/>
      <c r="B32" s="847"/>
      <c r="C32" s="88" t="s">
        <v>270</v>
      </c>
      <c r="D32" s="668">
        <v>8065</v>
      </c>
      <c r="E32" s="576">
        <v>10795</v>
      </c>
      <c r="F32" s="269">
        <v>10719</v>
      </c>
      <c r="G32" s="651">
        <v>9415</v>
      </c>
    </row>
    <row r="33" spans="1:11" s="43" customFormat="1" ht="15" customHeight="1">
      <c r="A33" s="853"/>
      <c r="B33" s="848"/>
      <c r="C33" s="539" t="s">
        <v>272</v>
      </c>
      <c r="D33" s="670">
        <f>SUM(D30:D32)</f>
        <v>9475</v>
      </c>
      <c r="E33" s="652">
        <f>SUM(E30:E32)</f>
        <v>12267</v>
      </c>
      <c r="F33" s="638">
        <f>SUM(F30:F32)</f>
        <v>11813</v>
      </c>
      <c r="G33" s="648">
        <f>SUM(G30:G32)</f>
        <v>11184</v>
      </c>
      <c r="H33" s="227"/>
      <c r="I33" s="227"/>
      <c r="J33" s="227"/>
      <c r="K33" s="227"/>
    </row>
    <row r="34" spans="1:7" s="43" customFormat="1" ht="15" customHeight="1">
      <c r="A34" s="851" t="s">
        <v>62</v>
      </c>
      <c r="B34" s="854" t="s">
        <v>660</v>
      </c>
      <c r="C34" s="88" t="s">
        <v>702</v>
      </c>
      <c r="D34" s="669">
        <v>0</v>
      </c>
      <c r="E34" s="576">
        <v>384</v>
      </c>
      <c r="F34" s="269">
        <v>732</v>
      </c>
      <c r="G34" s="651">
        <v>1165</v>
      </c>
    </row>
    <row r="35" spans="1:7" s="43" customFormat="1" ht="15" customHeight="1">
      <c r="A35" s="853"/>
      <c r="B35" s="856"/>
      <c r="C35" s="539" t="s">
        <v>272</v>
      </c>
      <c r="D35" s="670">
        <f>SUM(D34)</f>
        <v>0</v>
      </c>
      <c r="E35" s="652">
        <f>SUM(E34)</f>
        <v>384</v>
      </c>
      <c r="F35" s="638">
        <f>SUM(F34)</f>
        <v>732</v>
      </c>
      <c r="G35" s="648">
        <f>SUM(G34)</f>
        <v>1165</v>
      </c>
    </row>
    <row r="36" spans="1:7" s="43" customFormat="1" ht="15" customHeight="1">
      <c r="A36" s="851" t="s">
        <v>64</v>
      </c>
      <c r="B36" s="854" t="s">
        <v>661</v>
      </c>
      <c r="C36" s="88" t="s">
        <v>271</v>
      </c>
      <c r="D36" s="668">
        <v>25501</v>
      </c>
      <c r="E36" s="576">
        <v>26453</v>
      </c>
      <c r="F36" s="269">
        <v>26358</v>
      </c>
      <c r="G36" s="651">
        <v>27302</v>
      </c>
    </row>
    <row r="37" spans="1:7" s="43" customFormat="1" ht="15" customHeight="1">
      <c r="A37" s="853"/>
      <c r="B37" s="856"/>
      <c r="C37" s="539" t="s">
        <v>272</v>
      </c>
      <c r="D37" s="670">
        <f>SUM(D36)</f>
        <v>25501</v>
      </c>
      <c r="E37" s="652">
        <f>SUM(E36)</f>
        <v>26453</v>
      </c>
      <c r="F37" s="638">
        <f>SUM(F36)</f>
        <v>26358</v>
      </c>
      <c r="G37" s="648">
        <f>SUM(G36)</f>
        <v>27302</v>
      </c>
    </row>
    <row r="38" spans="1:7" s="43" customFormat="1" ht="15" customHeight="1">
      <c r="A38" s="851" t="s">
        <v>99</v>
      </c>
      <c r="B38" s="854" t="s">
        <v>663</v>
      </c>
      <c r="C38" s="88" t="s">
        <v>270</v>
      </c>
      <c r="D38" s="668">
        <v>248</v>
      </c>
      <c r="E38" s="576">
        <v>451</v>
      </c>
      <c r="F38" s="269">
        <v>183</v>
      </c>
      <c r="G38" s="651">
        <v>216</v>
      </c>
    </row>
    <row r="39" spans="1:7" s="43" customFormat="1" ht="15" customHeight="1">
      <c r="A39" s="852"/>
      <c r="B39" s="855"/>
      <c r="C39" s="88" t="s">
        <v>271</v>
      </c>
      <c r="D39" s="668"/>
      <c r="E39" s="576"/>
      <c r="F39" s="269">
        <v>203</v>
      </c>
      <c r="G39" s="651">
        <v>80</v>
      </c>
    </row>
    <row r="40" spans="1:7" s="43" customFormat="1" ht="15" customHeight="1">
      <c r="A40" s="853"/>
      <c r="B40" s="856"/>
      <c r="C40" s="539" t="s">
        <v>272</v>
      </c>
      <c r="D40" s="670">
        <f>SUM(D38)</f>
        <v>248</v>
      </c>
      <c r="E40" s="652">
        <f>SUM(E38)</f>
        <v>451</v>
      </c>
      <c r="F40" s="638">
        <f>SUM(F38:F39)</f>
        <v>386</v>
      </c>
      <c r="G40" s="648">
        <f>SUM(G38:G39)</f>
        <v>296</v>
      </c>
    </row>
    <row r="41" spans="1:7" s="43" customFormat="1" ht="15" customHeight="1">
      <c r="A41" s="851" t="s">
        <v>121</v>
      </c>
      <c r="B41" s="857" t="s">
        <v>664</v>
      </c>
      <c r="C41" s="556" t="s">
        <v>270</v>
      </c>
      <c r="D41" s="668"/>
      <c r="E41" s="576"/>
      <c r="F41" s="269"/>
      <c r="G41" s="651">
        <v>230</v>
      </c>
    </row>
    <row r="42" spans="1:7" s="43" customFormat="1" ht="15" customHeight="1">
      <c r="A42" s="852"/>
      <c r="B42" s="858"/>
      <c r="C42" s="556" t="s">
        <v>271</v>
      </c>
      <c r="D42" s="668">
        <v>500</v>
      </c>
      <c r="E42" s="576">
        <v>500</v>
      </c>
      <c r="F42" s="269">
        <v>472</v>
      </c>
      <c r="G42" s="651">
        <v>500</v>
      </c>
    </row>
    <row r="43" spans="1:7" s="43" customFormat="1" ht="15" customHeight="1">
      <c r="A43" s="853"/>
      <c r="B43" s="859"/>
      <c r="C43" s="659" t="s">
        <v>272</v>
      </c>
      <c r="D43" s="670">
        <f>SUM(D41:D42)</f>
        <v>500</v>
      </c>
      <c r="E43" s="670">
        <f>SUM(E41:E42)</f>
        <v>500</v>
      </c>
      <c r="F43" s="670">
        <f>SUM(F41:F42)</f>
        <v>472</v>
      </c>
      <c r="G43" s="648">
        <f>SUM(G41:G42)</f>
        <v>730</v>
      </c>
    </row>
    <row r="44" spans="1:7" s="43" customFormat="1" ht="15" customHeight="1">
      <c r="A44" s="851" t="s">
        <v>123</v>
      </c>
      <c r="B44" s="854" t="s">
        <v>658</v>
      </c>
      <c r="C44" s="657" t="s">
        <v>105</v>
      </c>
      <c r="D44" s="669">
        <v>10650</v>
      </c>
      <c r="E44" s="653">
        <v>36271</v>
      </c>
      <c r="F44" s="639">
        <v>27459</v>
      </c>
      <c r="G44" s="650">
        <v>5457</v>
      </c>
    </row>
    <row r="45" spans="1:7" s="43" customFormat="1" ht="15" customHeight="1">
      <c r="A45" s="852"/>
      <c r="B45" s="855"/>
      <c r="C45" s="88" t="s">
        <v>106</v>
      </c>
      <c r="D45" s="668">
        <v>18912</v>
      </c>
      <c r="E45" s="576">
        <v>26543</v>
      </c>
      <c r="F45" s="269">
        <v>26426</v>
      </c>
      <c r="G45" s="651">
        <v>0</v>
      </c>
    </row>
    <row r="46" spans="1:7" s="43" customFormat="1" ht="15" customHeight="1">
      <c r="A46" s="852"/>
      <c r="B46" s="855"/>
      <c r="C46" s="88" t="s">
        <v>491</v>
      </c>
      <c r="D46" s="668">
        <v>1163</v>
      </c>
      <c r="E46" s="576">
        <v>2840</v>
      </c>
      <c r="F46" s="269">
        <v>2683</v>
      </c>
      <c r="G46" s="651">
        <v>295</v>
      </c>
    </row>
    <row r="47" spans="1:7" s="43" customFormat="1" ht="15" customHeight="1">
      <c r="A47" s="853"/>
      <c r="B47" s="856"/>
      <c r="C47" s="539" t="s">
        <v>272</v>
      </c>
      <c r="D47" s="670">
        <f>SUM(D44:D46)</f>
        <v>30725</v>
      </c>
      <c r="E47" s="652">
        <f>SUM(E44:E46)</f>
        <v>65654</v>
      </c>
      <c r="F47" s="638">
        <f>SUM(F44:F46)</f>
        <v>56568</v>
      </c>
      <c r="G47" s="648">
        <f>SUM(G44:G46)</f>
        <v>5752</v>
      </c>
    </row>
    <row r="48" spans="1:7" s="43" customFormat="1" ht="15" customHeight="1">
      <c r="A48" s="864" t="s">
        <v>124</v>
      </c>
      <c r="B48" s="867" t="s">
        <v>763</v>
      </c>
      <c r="C48" s="556" t="s">
        <v>273</v>
      </c>
      <c r="D48" s="669">
        <v>1237</v>
      </c>
      <c r="E48" s="576">
        <v>1966</v>
      </c>
      <c r="F48" s="269">
        <v>1965</v>
      </c>
      <c r="G48" s="651"/>
    </row>
    <row r="49" spans="1:7" s="43" customFormat="1" ht="15" customHeight="1">
      <c r="A49" s="865"/>
      <c r="B49" s="868"/>
      <c r="C49" s="556" t="s">
        <v>274</v>
      </c>
      <c r="D49" s="668">
        <v>344</v>
      </c>
      <c r="E49" s="576">
        <v>273</v>
      </c>
      <c r="F49" s="269">
        <v>272</v>
      </c>
      <c r="G49" s="651"/>
    </row>
    <row r="50" spans="1:7" s="43" customFormat="1" ht="15" customHeight="1">
      <c r="A50" s="865"/>
      <c r="B50" s="868"/>
      <c r="C50" s="556" t="s">
        <v>270</v>
      </c>
      <c r="D50" s="668"/>
      <c r="E50" s="576">
        <v>105</v>
      </c>
      <c r="F50" s="269">
        <v>102</v>
      </c>
      <c r="G50" s="651"/>
    </row>
    <row r="51" spans="1:7" s="43" customFormat="1" ht="15" customHeight="1">
      <c r="A51" s="865"/>
      <c r="B51" s="868"/>
      <c r="C51" s="556" t="s">
        <v>272</v>
      </c>
      <c r="D51" s="668">
        <f>SUM(D48:D50)</f>
        <v>1581</v>
      </c>
      <c r="E51" s="576">
        <f>SUM(E48:E50)</f>
        <v>2344</v>
      </c>
      <c r="F51" s="269">
        <f>SUM(F48:F50)</f>
        <v>2339</v>
      </c>
      <c r="G51" s="651"/>
    </row>
    <row r="52" spans="1:7" s="43" customFormat="1" ht="15" customHeight="1">
      <c r="A52" s="870"/>
      <c r="B52" s="871"/>
      <c r="C52" s="659" t="s">
        <v>275</v>
      </c>
      <c r="D52" s="670">
        <v>10</v>
      </c>
      <c r="E52" s="652">
        <v>10</v>
      </c>
      <c r="F52" s="638"/>
      <c r="G52" s="648"/>
    </row>
    <row r="53" spans="1:7" s="43" customFormat="1" ht="15" customHeight="1">
      <c r="A53" s="864" t="s">
        <v>125</v>
      </c>
      <c r="B53" s="867" t="s">
        <v>764</v>
      </c>
      <c r="C53" s="660" t="s">
        <v>273</v>
      </c>
      <c r="D53" s="669"/>
      <c r="E53" s="653">
        <v>1586</v>
      </c>
      <c r="F53" s="639">
        <v>1275</v>
      </c>
      <c r="G53" s="650">
        <v>942</v>
      </c>
    </row>
    <row r="54" spans="1:7" s="43" customFormat="1" ht="15" customHeight="1">
      <c r="A54" s="865"/>
      <c r="B54" s="868"/>
      <c r="C54" s="556" t="s">
        <v>274</v>
      </c>
      <c r="D54" s="668"/>
      <c r="E54" s="576">
        <v>219</v>
      </c>
      <c r="F54" s="269">
        <v>175</v>
      </c>
      <c r="G54" s="651">
        <v>128</v>
      </c>
    </row>
    <row r="55" spans="1:7" s="43" customFormat="1" ht="15" customHeight="1">
      <c r="A55" s="865"/>
      <c r="B55" s="868"/>
      <c r="C55" s="679" t="s">
        <v>272</v>
      </c>
      <c r="D55" s="668">
        <f>SUM(D53:D54)</f>
        <v>0</v>
      </c>
      <c r="E55" s="668">
        <f>SUM(E53:E54)</f>
        <v>1805</v>
      </c>
      <c r="F55" s="668">
        <f>SUM(F53:F54)</f>
        <v>1450</v>
      </c>
      <c r="G55" s="651">
        <f>SUM(G53:G54)</f>
        <v>1070</v>
      </c>
    </row>
    <row r="56" spans="1:7" s="43" customFormat="1" ht="15" customHeight="1" thickBot="1">
      <c r="A56" s="866"/>
      <c r="B56" s="869"/>
      <c r="C56" s="675" t="s">
        <v>275</v>
      </c>
      <c r="D56" s="676"/>
      <c r="E56" s="664"/>
      <c r="F56" s="399"/>
      <c r="G56" s="661"/>
    </row>
    <row r="57" spans="1:7" s="43" customFormat="1" ht="6.75" customHeight="1" thickTop="1">
      <c r="A57" s="47"/>
      <c r="B57" s="662"/>
      <c r="C57" s="66"/>
      <c r="D57" s="576"/>
      <c r="E57" s="576"/>
      <c r="F57" s="576"/>
      <c r="G57" s="576"/>
    </row>
    <row r="58" spans="1:7" s="43" customFormat="1" ht="6.75" customHeight="1" thickBot="1">
      <c r="A58" s="671"/>
      <c r="B58" s="557"/>
      <c r="C58" s="663"/>
      <c r="D58" s="664"/>
      <c r="E58" s="664"/>
      <c r="F58" s="664"/>
      <c r="G58" s="664"/>
    </row>
    <row r="59" spans="1:7" s="43" customFormat="1" ht="15" customHeight="1" thickTop="1">
      <c r="A59" s="849" t="s">
        <v>126</v>
      </c>
      <c r="B59" s="850" t="s">
        <v>647</v>
      </c>
      <c r="C59" s="672" t="s">
        <v>270</v>
      </c>
      <c r="D59" s="665">
        <v>7125</v>
      </c>
      <c r="E59" s="673">
        <v>4135</v>
      </c>
      <c r="F59" s="665">
        <v>2466</v>
      </c>
      <c r="G59" s="674">
        <v>10058</v>
      </c>
    </row>
    <row r="60" spans="1:7" s="43" customFormat="1" ht="15" customHeight="1">
      <c r="A60" s="845"/>
      <c r="B60" s="847"/>
      <c r="C60" s="88" t="s">
        <v>106</v>
      </c>
      <c r="D60" s="269">
        <v>20130</v>
      </c>
      <c r="E60" s="576">
        <v>32940</v>
      </c>
      <c r="F60" s="269">
        <v>12085</v>
      </c>
      <c r="G60" s="651">
        <v>40320</v>
      </c>
    </row>
    <row r="61" spans="1:7" s="43" customFormat="1" ht="15" customHeight="1">
      <c r="A61" s="846"/>
      <c r="B61" s="848"/>
      <c r="C61" s="539" t="s">
        <v>272</v>
      </c>
      <c r="D61" s="638">
        <f>SUM(D59:D60)</f>
        <v>27255</v>
      </c>
      <c r="E61" s="652">
        <f>SUM(E59:E60)</f>
        <v>37075</v>
      </c>
      <c r="F61" s="638">
        <f>SUM(F59:F60)</f>
        <v>14551</v>
      </c>
      <c r="G61" s="648">
        <f>SUM(G59:G60)</f>
        <v>50378</v>
      </c>
    </row>
    <row r="62" spans="1:7" s="43" customFormat="1" ht="15" customHeight="1">
      <c r="A62" s="845" t="s">
        <v>127</v>
      </c>
      <c r="B62" s="847" t="s">
        <v>646</v>
      </c>
      <c r="C62" s="88" t="s">
        <v>270</v>
      </c>
      <c r="D62" s="269">
        <v>1905</v>
      </c>
      <c r="E62" s="576">
        <v>1270</v>
      </c>
      <c r="F62" s="269">
        <v>1031</v>
      </c>
      <c r="G62" s="651">
        <v>1270</v>
      </c>
    </row>
    <row r="63" spans="1:7" s="43" customFormat="1" ht="15" customHeight="1">
      <c r="A63" s="846"/>
      <c r="B63" s="848"/>
      <c r="C63" s="539" t="s">
        <v>272</v>
      </c>
      <c r="D63" s="638">
        <f>SUM(D62)</f>
        <v>1905</v>
      </c>
      <c r="E63" s="652">
        <f>SUM(E62)</f>
        <v>1270</v>
      </c>
      <c r="F63" s="638">
        <f>SUM(F62)</f>
        <v>1031</v>
      </c>
      <c r="G63" s="648">
        <f>SUM(G62)</f>
        <v>1270</v>
      </c>
    </row>
    <row r="64" spans="1:7" s="43" customFormat="1" ht="15" customHeight="1">
      <c r="A64" s="845" t="s">
        <v>128</v>
      </c>
      <c r="B64" s="847" t="s">
        <v>645</v>
      </c>
      <c r="C64" s="88" t="s">
        <v>270</v>
      </c>
      <c r="D64" s="269">
        <v>1350</v>
      </c>
      <c r="E64" s="576">
        <v>1625</v>
      </c>
      <c r="F64" s="269">
        <v>1622</v>
      </c>
      <c r="G64" s="651">
        <v>1350</v>
      </c>
    </row>
    <row r="65" spans="1:7" s="43" customFormat="1" ht="15" customHeight="1">
      <c r="A65" s="845"/>
      <c r="B65" s="847"/>
      <c r="C65" s="88" t="s">
        <v>271</v>
      </c>
      <c r="D65" s="269">
        <v>0</v>
      </c>
      <c r="E65" s="576">
        <v>10277</v>
      </c>
      <c r="F65" s="269">
        <v>10276</v>
      </c>
      <c r="G65" s="651"/>
    </row>
    <row r="66" spans="1:7" s="43" customFormat="1" ht="15" customHeight="1">
      <c r="A66" s="846"/>
      <c r="B66" s="848"/>
      <c r="C66" s="539" t="s">
        <v>272</v>
      </c>
      <c r="D66" s="638">
        <f>SUM(D64:D64)</f>
        <v>1350</v>
      </c>
      <c r="E66" s="652">
        <f>SUM(E64:E65)</f>
        <v>11902</v>
      </c>
      <c r="F66" s="638">
        <f>SUM(F64:F65)</f>
        <v>11898</v>
      </c>
      <c r="G66" s="648">
        <f>SUM(G64:G65)</f>
        <v>1350</v>
      </c>
    </row>
    <row r="67" spans="1:7" s="43" customFormat="1" ht="15" customHeight="1">
      <c r="A67" s="851" t="s">
        <v>129</v>
      </c>
      <c r="B67" s="854" t="s">
        <v>659</v>
      </c>
      <c r="C67" s="88" t="s">
        <v>270</v>
      </c>
      <c r="D67" s="669">
        <v>3810</v>
      </c>
      <c r="E67" s="576">
        <v>5437</v>
      </c>
      <c r="F67" s="269">
        <v>4627</v>
      </c>
      <c r="G67" s="651">
        <v>5080</v>
      </c>
    </row>
    <row r="68" spans="1:7" s="43" customFormat="1" ht="15" customHeight="1">
      <c r="A68" s="852"/>
      <c r="B68" s="855"/>
      <c r="C68" s="88" t="s">
        <v>106</v>
      </c>
      <c r="D68" s="668">
        <v>4799</v>
      </c>
      <c r="E68" s="576">
        <v>4354</v>
      </c>
      <c r="F68" s="269">
        <v>2667</v>
      </c>
      <c r="G68" s="651">
        <v>762</v>
      </c>
    </row>
    <row r="69" spans="1:7" s="43" customFormat="1" ht="15" customHeight="1">
      <c r="A69" s="853"/>
      <c r="B69" s="856"/>
      <c r="C69" s="539" t="s">
        <v>272</v>
      </c>
      <c r="D69" s="670">
        <f>SUM(D67:D68)</f>
        <v>8609</v>
      </c>
      <c r="E69" s="652">
        <f>SUM(E67:E68)</f>
        <v>9791</v>
      </c>
      <c r="F69" s="638">
        <f>SUM(F67:F68)</f>
        <v>7294</v>
      </c>
      <c r="G69" s="648">
        <f>SUM(G67:G68)</f>
        <v>5842</v>
      </c>
    </row>
    <row r="70" spans="1:7" s="43" customFormat="1" ht="15" customHeight="1">
      <c r="A70" s="860" t="s">
        <v>130</v>
      </c>
      <c r="B70" s="861" t="s">
        <v>653</v>
      </c>
      <c r="C70" s="88" t="s">
        <v>273</v>
      </c>
      <c r="D70" s="269">
        <v>9283</v>
      </c>
      <c r="E70" s="576">
        <v>9525</v>
      </c>
      <c r="F70" s="269">
        <v>8631</v>
      </c>
      <c r="G70" s="651">
        <v>11342</v>
      </c>
    </row>
    <row r="71" spans="1:7" s="43" customFormat="1" ht="15" customHeight="1">
      <c r="A71" s="845"/>
      <c r="B71" s="847"/>
      <c r="C71" s="88" t="s">
        <v>274</v>
      </c>
      <c r="D71" s="269">
        <v>2130</v>
      </c>
      <c r="E71" s="576">
        <v>2727</v>
      </c>
      <c r="F71" s="269">
        <v>2065</v>
      </c>
      <c r="G71" s="651">
        <v>2866</v>
      </c>
    </row>
    <row r="72" spans="1:7" s="43" customFormat="1" ht="15" customHeight="1">
      <c r="A72" s="845"/>
      <c r="B72" s="847"/>
      <c r="C72" s="88" t="s">
        <v>270</v>
      </c>
      <c r="D72" s="269">
        <v>14345</v>
      </c>
      <c r="E72" s="576">
        <v>13124</v>
      </c>
      <c r="F72" s="269">
        <v>8540</v>
      </c>
      <c r="G72" s="651">
        <v>14460</v>
      </c>
    </row>
    <row r="73" spans="1:7" s="43" customFormat="1" ht="15" customHeight="1">
      <c r="A73" s="845"/>
      <c r="B73" s="847"/>
      <c r="C73" s="88" t="s">
        <v>276</v>
      </c>
      <c r="D73" s="269"/>
      <c r="E73" s="576">
        <v>866</v>
      </c>
      <c r="F73" s="269">
        <v>265</v>
      </c>
      <c r="G73" s="651">
        <v>13880</v>
      </c>
    </row>
    <row r="74" spans="1:7" s="43" customFormat="1" ht="15" customHeight="1">
      <c r="A74" s="845"/>
      <c r="B74" s="847"/>
      <c r="C74" s="88" t="s">
        <v>702</v>
      </c>
      <c r="D74" s="269"/>
      <c r="E74" s="576"/>
      <c r="F74" s="269"/>
      <c r="G74" s="651">
        <v>348</v>
      </c>
    </row>
    <row r="75" spans="1:7" s="43" customFormat="1" ht="15" customHeight="1">
      <c r="A75" s="845"/>
      <c r="B75" s="847"/>
      <c r="C75" s="88" t="s">
        <v>272</v>
      </c>
      <c r="D75" s="269">
        <f>SUM(D70:D74)</f>
        <v>25758</v>
      </c>
      <c r="E75" s="269">
        <f>SUM(E70:E74)</f>
        <v>26242</v>
      </c>
      <c r="F75" s="269">
        <f>SUM(F70:F74)</f>
        <v>19501</v>
      </c>
      <c r="G75" s="651">
        <f>SUM(G70:G74)</f>
        <v>42896</v>
      </c>
    </row>
    <row r="76" spans="1:7" s="43" customFormat="1" ht="15" customHeight="1">
      <c r="A76" s="846"/>
      <c r="B76" s="848"/>
      <c r="C76" s="539" t="s">
        <v>275</v>
      </c>
      <c r="D76" s="638">
        <v>5</v>
      </c>
      <c r="E76" s="652">
        <v>5</v>
      </c>
      <c r="F76" s="638">
        <v>6</v>
      </c>
      <c r="G76" s="648">
        <v>6</v>
      </c>
    </row>
    <row r="77" spans="1:7" s="43" customFormat="1" ht="15" customHeight="1">
      <c r="A77" s="851" t="s">
        <v>131</v>
      </c>
      <c r="B77" s="857" t="s">
        <v>667</v>
      </c>
      <c r="C77" s="556" t="s">
        <v>270</v>
      </c>
      <c r="D77" s="669">
        <v>927</v>
      </c>
      <c r="E77" s="576">
        <v>942</v>
      </c>
      <c r="F77" s="269">
        <v>634</v>
      </c>
      <c r="G77" s="651">
        <v>781</v>
      </c>
    </row>
    <row r="78" spans="1:7" s="43" customFormat="1" ht="15" customHeight="1">
      <c r="A78" s="853"/>
      <c r="B78" s="859"/>
      <c r="C78" s="659" t="s">
        <v>272</v>
      </c>
      <c r="D78" s="670">
        <f>SUM(D77)</f>
        <v>927</v>
      </c>
      <c r="E78" s="652">
        <f>SUM(E77)</f>
        <v>942</v>
      </c>
      <c r="F78" s="638">
        <f>SUM(F77)</f>
        <v>634</v>
      </c>
      <c r="G78" s="648">
        <f>SUM(G77)</f>
        <v>781</v>
      </c>
    </row>
    <row r="79" spans="1:7" s="43" customFormat="1" ht="15" customHeight="1">
      <c r="A79" s="851" t="s">
        <v>132</v>
      </c>
      <c r="B79" s="857" t="s">
        <v>668</v>
      </c>
      <c r="C79" s="556" t="s">
        <v>271</v>
      </c>
      <c r="D79" s="668">
        <v>800</v>
      </c>
      <c r="E79" s="576">
        <v>805</v>
      </c>
      <c r="F79" s="269">
        <v>803</v>
      </c>
      <c r="G79" s="651">
        <v>805</v>
      </c>
    </row>
    <row r="80" spans="1:7" s="43" customFormat="1" ht="15" customHeight="1">
      <c r="A80" s="853"/>
      <c r="B80" s="859"/>
      <c r="C80" s="659" t="s">
        <v>272</v>
      </c>
      <c r="D80" s="670">
        <f>SUM(D79)</f>
        <v>800</v>
      </c>
      <c r="E80" s="652">
        <f>SUM(E79)</f>
        <v>805</v>
      </c>
      <c r="F80" s="638">
        <f>SUM(F79)</f>
        <v>803</v>
      </c>
      <c r="G80" s="648">
        <f>SUM(G79)</f>
        <v>805</v>
      </c>
    </row>
    <row r="81" spans="1:7" s="43" customFormat="1" ht="15" customHeight="1">
      <c r="A81" s="851" t="s">
        <v>133</v>
      </c>
      <c r="B81" s="857" t="s">
        <v>670</v>
      </c>
      <c r="C81" s="556" t="s">
        <v>270</v>
      </c>
      <c r="D81" s="668">
        <v>883</v>
      </c>
      <c r="E81" s="576">
        <v>1041</v>
      </c>
      <c r="F81" s="269">
        <v>805</v>
      </c>
      <c r="G81" s="651">
        <v>740</v>
      </c>
    </row>
    <row r="82" spans="1:7" s="43" customFormat="1" ht="15" customHeight="1">
      <c r="A82" s="853"/>
      <c r="B82" s="859"/>
      <c r="C82" s="659" t="s">
        <v>272</v>
      </c>
      <c r="D82" s="670">
        <f>SUM(D81)</f>
        <v>883</v>
      </c>
      <c r="E82" s="652">
        <f>SUM(E81)</f>
        <v>1041</v>
      </c>
      <c r="F82" s="638">
        <f>SUM(F81)</f>
        <v>805</v>
      </c>
      <c r="G82" s="648">
        <f>SUM(G81)</f>
        <v>740</v>
      </c>
    </row>
    <row r="83" spans="1:7" s="43" customFormat="1" ht="15" customHeight="1">
      <c r="A83" s="851" t="s">
        <v>134</v>
      </c>
      <c r="B83" s="857" t="s">
        <v>671</v>
      </c>
      <c r="C83" s="556" t="s">
        <v>270</v>
      </c>
      <c r="D83" s="668">
        <v>127</v>
      </c>
      <c r="E83" s="576">
        <v>127</v>
      </c>
      <c r="F83" s="269"/>
      <c r="G83" s="651">
        <v>127</v>
      </c>
    </row>
    <row r="84" spans="1:7" s="43" customFormat="1" ht="15" customHeight="1">
      <c r="A84" s="852"/>
      <c r="B84" s="858"/>
      <c r="C84" s="556" t="s">
        <v>271</v>
      </c>
      <c r="D84" s="668">
        <v>1860</v>
      </c>
      <c r="E84" s="576">
        <v>1860</v>
      </c>
      <c r="F84" s="269">
        <v>1820</v>
      </c>
      <c r="G84" s="651">
        <v>1820</v>
      </c>
    </row>
    <row r="85" spans="1:7" s="43" customFormat="1" ht="15" customHeight="1">
      <c r="A85" s="853"/>
      <c r="B85" s="859"/>
      <c r="C85" s="659" t="s">
        <v>272</v>
      </c>
      <c r="D85" s="670">
        <f>SUM(D83:D84)</f>
        <v>1987</v>
      </c>
      <c r="E85" s="652">
        <f>SUM(E83:E84)</f>
        <v>1987</v>
      </c>
      <c r="F85" s="638">
        <f>SUM(F83:F84)</f>
        <v>1820</v>
      </c>
      <c r="G85" s="648">
        <f>SUM(G83:G84)</f>
        <v>1947</v>
      </c>
    </row>
    <row r="86" spans="1:7" s="43" customFormat="1" ht="15" customHeight="1">
      <c r="A86" s="851" t="s">
        <v>135</v>
      </c>
      <c r="B86" s="857" t="s">
        <v>669</v>
      </c>
      <c r="C86" s="556" t="s">
        <v>270</v>
      </c>
      <c r="D86" s="669">
        <v>150</v>
      </c>
      <c r="E86" s="576">
        <v>150</v>
      </c>
      <c r="F86" s="269">
        <v>0</v>
      </c>
      <c r="G86" s="651">
        <v>150</v>
      </c>
    </row>
    <row r="87" spans="1:7" s="43" customFormat="1" ht="15" customHeight="1">
      <c r="A87" s="853"/>
      <c r="B87" s="859"/>
      <c r="C87" s="659" t="s">
        <v>272</v>
      </c>
      <c r="D87" s="670">
        <f>SUM(D86)</f>
        <v>150</v>
      </c>
      <c r="E87" s="652">
        <f>SUM(E86)</f>
        <v>150</v>
      </c>
      <c r="F87" s="638">
        <v>0</v>
      </c>
      <c r="G87" s="648">
        <f>SUM(G86)</f>
        <v>150</v>
      </c>
    </row>
    <row r="88" spans="1:7" s="43" customFormat="1" ht="15" customHeight="1">
      <c r="A88" s="851" t="s">
        <v>136</v>
      </c>
      <c r="B88" s="857" t="s">
        <v>672</v>
      </c>
      <c r="C88" s="556" t="s">
        <v>271</v>
      </c>
      <c r="D88" s="668">
        <v>100</v>
      </c>
      <c r="E88" s="576">
        <v>100</v>
      </c>
      <c r="F88" s="269">
        <v>0</v>
      </c>
      <c r="G88" s="651">
        <v>0</v>
      </c>
    </row>
    <row r="89" spans="1:7" s="43" customFormat="1" ht="15" customHeight="1">
      <c r="A89" s="852"/>
      <c r="B89" s="859"/>
      <c r="C89" s="659" t="s">
        <v>272</v>
      </c>
      <c r="D89" s="670">
        <f>SUM(D88)</f>
        <v>100</v>
      </c>
      <c r="E89" s="652">
        <f>SUM(E88)</f>
        <v>100</v>
      </c>
      <c r="F89" s="638">
        <v>0</v>
      </c>
      <c r="G89" s="648">
        <f>SUM(G88)</f>
        <v>0</v>
      </c>
    </row>
    <row r="90" spans="1:7" s="43" customFormat="1" ht="15" customHeight="1">
      <c r="A90" s="864" t="s">
        <v>137</v>
      </c>
      <c r="B90" s="867" t="s">
        <v>682</v>
      </c>
      <c r="C90" s="556" t="s">
        <v>273</v>
      </c>
      <c r="D90" s="669">
        <v>300</v>
      </c>
      <c r="E90" s="576">
        <v>300</v>
      </c>
      <c r="F90" s="269">
        <v>116</v>
      </c>
      <c r="G90" s="651">
        <v>200</v>
      </c>
    </row>
    <row r="91" spans="1:7" s="43" customFormat="1" ht="15" customHeight="1">
      <c r="A91" s="865"/>
      <c r="B91" s="868"/>
      <c r="C91" s="556" t="s">
        <v>274</v>
      </c>
      <c r="D91" s="668">
        <v>81</v>
      </c>
      <c r="E91" s="576">
        <v>81</v>
      </c>
      <c r="F91" s="269">
        <v>28</v>
      </c>
      <c r="G91" s="651">
        <v>49</v>
      </c>
    </row>
    <row r="92" spans="1:7" s="43" customFormat="1" ht="15" customHeight="1">
      <c r="A92" s="865"/>
      <c r="B92" s="868"/>
      <c r="C92" s="556" t="s">
        <v>270</v>
      </c>
      <c r="D92" s="668"/>
      <c r="E92" s="576"/>
      <c r="F92" s="269">
        <v>40</v>
      </c>
      <c r="G92" s="651">
        <v>445</v>
      </c>
    </row>
    <row r="93" spans="1:7" s="43" customFormat="1" ht="15" customHeight="1">
      <c r="A93" s="870"/>
      <c r="B93" s="871"/>
      <c r="C93" s="659" t="s">
        <v>272</v>
      </c>
      <c r="D93" s="670">
        <f>SUM(D90:D92)</f>
        <v>381</v>
      </c>
      <c r="E93" s="670">
        <f>SUM(E90:E92)</f>
        <v>381</v>
      </c>
      <c r="F93" s="670">
        <f>SUM(F90:F92)</f>
        <v>184</v>
      </c>
      <c r="G93" s="648">
        <f>SUM(G90:G92)</f>
        <v>694</v>
      </c>
    </row>
    <row r="94" spans="1:7" s="43" customFormat="1" ht="15" customHeight="1">
      <c r="A94" s="864" t="s">
        <v>138</v>
      </c>
      <c r="B94" s="867" t="s">
        <v>683</v>
      </c>
      <c r="C94" s="556" t="s">
        <v>273</v>
      </c>
      <c r="D94" s="668">
        <v>5444</v>
      </c>
      <c r="E94" s="576">
        <v>4840</v>
      </c>
      <c r="F94" s="269">
        <v>4416</v>
      </c>
      <c r="G94" s="651">
        <v>5289</v>
      </c>
    </row>
    <row r="95" spans="1:7" s="43" customFormat="1" ht="15" customHeight="1">
      <c r="A95" s="865"/>
      <c r="B95" s="868"/>
      <c r="C95" s="556" t="s">
        <v>274</v>
      </c>
      <c r="D95" s="668">
        <v>1467</v>
      </c>
      <c r="E95" s="576">
        <v>1383</v>
      </c>
      <c r="F95" s="269">
        <v>1230</v>
      </c>
      <c r="G95" s="651">
        <v>1532</v>
      </c>
    </row>
    <row r="96" spans="1:7" s="43" customFormat="1" ht="15" customHeight="1">
      <c r="A96" s="865"/>
      <c r="B96" s="868"/>
      <c r="C96" s="556" t="s">
        <v>270</v>
      </c>
      <c r="D96" s="668">
        <v>24632</v>
      </c>
      <c r="E96" s="576">
        <v>27161</v>
      </c>
      <c r="F96" s="269">
        <v>25991</v>
      </c>
      <c r="G96" s="651">
        <v>25911</v>
      </c>
    </row>
    <row r="97" spans="1:7" s="43" customFormat="1" ht="15" customHeight="1">
      <c r="A97" s="865"/>
      <c r="B97" s="868"/>
      <c r="C97" s="556" t="s">
        <v>271</v>
      </c>
      <c r="D97" s="668">
        <v>80</v>
      </c>
      <c r="E97" s="576">
        <v>80</v>
      </c>
      <c r="F97" s="269">
        <v>80</v>
      </c>
      <c r="G97" s="651">
        <v>80</v>
      </c>
    </row>
    <row r="98" spans="1:7" s="43" customFormat="1" ht="15" customHeight="1">
      <c r="A98" s="865"/>
      <c r="B98" s="868"/>
      <c r="C98" s="556" t="s">
        <v>105</v>
      </c>
      <c r="D98" s="668">
        <v>6350</v>
      </c>
      <c r="E98" s="576">
        <v>5200</v>
      </c>
      <c r="F98" s="269">
        <v>0</v>
      </c>
      <c r="G98" s="651">
        <v>0</v>
      </c>
    </row>
    <row r="99" spans="1:7" s="43" customFormat="1" ht="15" customHeight="1">
      <c r="A99" s="865"/>
      <c r="B99" s="868"/>
      <c r="C99" s="556" t="s">
        <v>106</v>
      </c>
      <c r="D99" s="668">
        <v>3030</v>
      </c>
      <c r="E99" s="576">
        <v>4037</v>
      </c>
      <c r="F99" s="269">
        <v>4486</v>
      </c>
      <c r="G99" s="651">
        <v>12140</v>
      </c>
    </row>
    <row r="100" spans="1:7" s="43" customFormat="1" ht="15" customHeight="1">
      <c r="A100" s="865"/>
      <c r="B100" s="868"/>
      <c r="C100" s="556" t="s">
        <v>272</v>
      </c>
      <c r="D100" s="668">
        <f>SUM(D94:D99)</f>
        <v>41003</v>
      </c>
      <c r="E100" s="576">
        <f>SUM(E94:E99)</f>
        <v>42701</v>
      </c>
      <c r="F100" s="269">
        <f>SUM(F94:F99)</f>
        <v>36203</v>
      </c>
      <c r="G100" s="651">
        <f>SUM(G94:G99)</f>
        <v>44952</v>
      </c>
    </row>
    <row r="101" spans="1:7" s="43" customFormat="1" ht="15" customHeight="1">
      <c r="A101" s="870"/>
      <c r="B101" s="871"/>
      <c r="C101" s="659" t="s">
        <v>275</v>
      </c>
      <c r="D101" s="670">
        <v>3</v>
      </c>
      <c r="E101" s="652">
        <v>3</v>
      </c>
      <c r="F101" s="638">
        <v>2</v>
      </c>
      <c r="G101" s="648">
        <v>2</v>
      </c>
    </row>
    <row r="102" spans="1:7" s="43" customFormat="1" ht="15" customHeight="1">
      <c r="A102" s="860" t="s">
        <v>139</v>
      </c>
      <c r="B102" s="861" t="s">
        <v>649</v>
      </c>
      <c r="C102" s="88" t="s">
        <v>270</v>
      </c>
      <c r="D102" s="269">
        <v>413</v>
      </c>
      <c r="E102" s="576">
        <v>413</v>
      </c>
      <c r="F102" s="269">
        <v>163</v>
      </c>
      <c r="G102" s="651">
        <v>540</v>
      </c>
    </row>
    <row r="103" spans="1:7" s="43" customFormat="1" ht="15" customHeight="1">
      <c r="A103" s="845"/>
      <c r="B103" s="847"/>
      <c r="C103" s="88" t="s">
        <v>106</v>
      </c>
      <c r="D103" s="269"/>
      <c r="E103" s="576"/>
      <c r="F103" s="269">
        <v>78</v>
      </c>
      <c r="G103" s="651"/>
    </row>
    <row r="104" spans="1:7" s="43" customFormat="1" ht="15" customHeight="1">
      <c r="A104" s="846"/>
      <c r="B104" s="848"/>
      <c r="C104" s="539" t="s">
        <v>272</v>
      </c>
      <c r="D104" s="638">
        <f>SUM(D102:D102)</f>
        <v>413</v>
      </c>
      <c r="E104" s="652">
        <f>SUM(E102:E102)</f>
        <v>413</v>
      </c>
      <c r="F104" s="638">
        <f>SUM(F102:F103)</f>
        <v>241</v>
      </c>
      <c r="G104" s="648">
        <f>SUM(G102:G102)</f>
        <v>540</v>
      </c>
    </row>
    <row r="105" spans="1:7" s="43" customFormat="1" ht="15" customHeight="1">
      <c r="A105" s="864" t="s">
        <v>140</v>
      </c>
      <c r="B105" s="867" t="s">
        <v>680</v>
      </c>
      <c r="C105" s="556" t="s">
        <v>273</v>
      </c>
      <c r="D105" s="669">
        <v>280</v>
      </c>
      <c r="E105" s="576">
        <v>280</v>
      </c>
      <c r="F105" s="269">
        <v>280</v>
      </c>
      <c r="G105" s="651">
        <v>280</v>
      </c>
    </row>
    <row r="106" spans="1:7" s="43" customFormat="1" ht="15" customHeight="1">
      <c r="A106" s="865"/>
      <c r="B106" s="868"/>
      <c r="C106" s="556" t="s">
        <v>274</v>
      </c>
      <c r="D106" s="668">
        <v>68</v>
      </c>
      <c r="E106" s="576">
        <v>68</v>
      </c>
      <c r="F106" s="269">
        <v>68</v>
      </c>
      <c r="G106" s="651">
        <v>68</v>
      </c>
    </row>
    <row r="107" spans="1:7" s="43" customFormat="1" ht="15" customHeight="1">
      <c r="A107" s="865"/>
      <c r="B107" s="868"/>
      <c r="C107" s="556" t="s">
        <v>270</v>
      </c>
      <c r="D107" s="668">
        <v>250</v>
      </c>
      <c r="E107" s="576">
        <v>165</v>
      </c>
      <c r="F107" s="269">
        <v>120</v>
      </c>
      <c r="G107" s="651">
        <v>161</v>
      </c>
    </row>
    <row r="108" spans="1:7" s="43" customFormat="1" ht="15" customHeight="1">
      <c r="A108" s="865"/>
      <c r="B108" s="868"/>
      <c r="C108" s="556" t="s">
        <v>106</v>
      </c>
      <c r="D108" s="668"/>
      <c r="E108" s="576"/>
      <c r="F108" s="269"/>
      <c r="G108" s="651">
        <v>118</v>
      </c>
    </row>
    <row r="109" spans="1:7" s="43" customFormat="1" ht="15" customHeight="1">
      <c r="A109" s="870"/>
      <c r="B109" s="871"/>
      <c r="C109" s="659" t="s">
        <v>272</v>
      </c>
      <c r="D109" s="670">
        <f>SUM(D105:D108)</f>
        <v>598</v>
      </c>
      <c r="E109" s="670">
        <f>SUM(E105:E108)</f>
        <v>513</v>
      </c>
      <c r="F109" s="670">
        <f>SUM(F105:F108)</f>
        <v>468</v>
      </c>
      <c r="G109" s="648">
        <f>SUM(G105:G108)</f>
        <v>627</v>
      </c>
    </row>
    <row r="110" spans="1:7" s="43" customFormat="1" ht="15" customHeight="1">
      <c r="A110" s="864" t="s">
        <v>141</v>
      </c>
      <c r="B110" s="867" t="s">
        <v>681</v>
      </c>
      <c r="C110" s="660" t="s">
        <v>273</v>
      </c>
      <c r="D110" s="669">
        <v>4169</v>
      </c>
      <c r="E110" s="653">
        <v>4401</v>
      </c>
      <c r="F110" s="639">
        <v>4237</v>
      </c>
      <c r="G110" s="650">
        <v>4426</v>
      </c>
    </row>
    <row r="111" spans="1:7" s="43" customFormat="1" ht="15" customHeight="1">
      <c r="A111" s="865"/>
      <c r="B111" s="868"/>
      <c r="C111" s="556" t="s">
        <v>274</v>
      </c>
      <c r="D111" s="668">
        <v>1105</v>
      </c>
      <c r="E111" s="576">
        <v>1259</v>
      </c>
      <c r="F111" s="269">
        <v>1187</v>
      </c>
      <c r="G111" s="651">
        <v>1269</v>
      </c>
    </row>
    <row r="112" spans="1:7" s="43" customFormat="1" ht="15" customHeight="1">
      <c r="A112" s="865"/>
      <c r="B112" s="868"/>
      <c r="C112" s="556" t="s">
        <v>270</v>
      </c>
      <c r="D112" s="668">
        <v>3140</v>
      </c>
      <c r="E112" s="576">
        <v>3367</v>
      </c>
      <c r="F112" s="269">
        <v>2866</v>
      </c>
      <c r="G112" s="651">
        <v>5035</v>
      </c>
    </row>
    <row r="113" spans="1:7" s="43" customFormat="1" ht="15" customHeight="1">
      <c r="A113" s="865"/>
      <c r="B113" s="868"/>
      <c r="C113" s="556" t="s">
        <v>106</v>
      </c>
      <c r="D113" s="668"/>
      <c r="E113" s="576">
        <v>292</v>
      </c>
      <c r="F113" s="269">
        <v>292</v>
      </c>
      <c r="G113" s="651">
        <v>2434</v>
      </c>
    </row>
    <row r="114" spans="1:7" s="43" customFormat="1" ht="15" customHeight="1">
      <c r="A114" s="865"/>
      <c r="B114" s="868"/>
      <c r="C114" s="556" t="s">
        <v>105</v>
      </c>
      <c r="D114" s="668"/>
      <c r="E114" s="576"/>
      <c r="F114" s="269"/>
      <c r="G114" s="651">
        <v>635</v>
      </c>
    </row>
    <row r="115" spans="1:7" s="43" customFormat="1" ht="15" customHeight="1">
      <c r="A115" s="865"/>
      <c r="B115" s="868"/>
      <c r="C115" s="556" t="s">
        <v>272</v>
      </c>
      <c r="D115" s="668">
        <f>SUM(D110:D112)</f>
        <v>8414</v>
      </c>
      <c r="E115" s="576">
        <f>SUM(E110:E113)</f>
        <v>9319</v>
      </c>
      <c r="F115" s="269">
        <f>SUM(F110:F114)</f>
        <v>8582</v>
      </c>
      <c r="G115" s="651">
        <f>SUM(G110:G114)</f>
        <v>13799</v>
      </c>
    </row>
    <row r="116" spans="1:7" s="43" customFormat="1" ht="15" customHeight="1" thickBot="1">
      <c r="A116" s="866"/>
      <c r="B116" s="869"/>
      <c r="C116" s="675" t="s">
        <v>275</v>
      </c>
      <c r="D116" s="676">
        <v>2</v>
      </c>
      <c r="E116" s="664">
        <v>2</v>
      </c>
      <c r="F116" s="399">
        <v>2</v>
      </c>
      <c r="G116" s="661">
        <v>2</v>
      </c>
    </row>
    <row r="117" spans="1:7" s="43" customFormat="1" ht="6.75" customHeight="1" thickTop="1">
      <c r="A117" s="47"/>
      <c r="B117" s="662"/>
      <c r="C117" s="66"/>
      <c r="D117" s="576"/>
      <c r="E117" s="576"/>
      <c r="F117" s="576"/>
      <c r="G117" s="576"/>
    </row>
    <row r="118" spans="1:7" s="43" customFormat="1" ht="6.75" customHeight="1" thickBot="1">
      <c r="A118" s="671"/>
      <c r="B118" s="557"/>
      <c r="C118" s="663"/>
      <c r="D118" s="664"/>
      <c r="E118" s="664"/>
      <c r="F118" s="664"/>
      <c r="G118" s="664"/>
    </row>
    <row r="119" spans="1:7" s="43" customFormat="1" ht="15" customHeight="1" thickTop="1">
      <c r="A119" s="845" t="s">
        <v>142</v>
      </c>
      <c r="B119" s="847" t="s">
        <v>651</v>
      </c>
      <c r="C119" s="88" t="s">
        <v>270</v>
      </c>
      <c r="D119" s="269">
        <v>406</v>
      </c>
      <c r="E119" s="576">
        <v>1213</v>
      </c>
      <c r="F119" s="269">
        <v>1205</v>
      </c>
      <c r="G119" s="651">
        <v>1206</v>
      </c>
    </row>
    <row r="120" spans="1:7" s="43" customFormat="1" ht="15" customHeight="1">
      <c r="A120" s="846"/>
      <c r="B120" s="848"/>
      <c r="C120" s="539" t="s">
        <v>272</v>
      </c>
      <c r="D120" s="638">
        <f>SUM(D119)</f>
        <v>406</v>
      </c>
      <c r="E120" s="652">
        <f>SUM(E119)</f>
        <v>1213</v>
      </c>
      <c r="F120" s="638">
        <f>SUM(F119)</f>
        <v>1205</v>
      </c>
      <c r="G120" s="648">
        <f>SUM(G119)</f>
        <v>1206</v>
      </c>
    </row>
    <row r="121" spans="1:7" s="43" customFormat="1" ht="15" customHeight="1">
      <c r="A121" s="864" t="s">
        <v>143</v>
      </c>
      <c r="B121" s="867" t="s">
        <v>679</v>
      </c>
      <c r="C121" s="556" t="s">
        <v>271</v>
      </c>
      <c r="D121" s="669">
        <v>14210</v>
      </c>
      <c r="E121" s="576">
        <v>17886</v>
      </c>
      <c r="F121" s="269">
        <v>15949</v>
      </c>
      <c r="G121" s="651">
        <v>10049</v>
      </c>
    </row>
    <row r="122" spans="1:7" s="43" customFormat="1" ht="15" customHeight="1">
      <c r="A122" s="870"/>
      <c r="B122" s="871"/>
      <c r="C122" s="659" t="s">
        <v>272</v>
      </c>
      <c r="D122" s="670">
        <f>SUM(D121)</f>
        <v>14210</v>
      </c>
      <c r="E122" s="652">
        <f>SUM(E121)</f>
        <v>17886</v>
      </c>
      <c r="F122" s="638">
        <f>SUM(F121)</f>
        <v>15949</v>
      </c>
      <c r="G122" s="648">
        <f>SUM(G121)</f>
        <v>10049</v>
      </c>
    </row>
    <row r="123" spans="1:7" s="43" customFormat="1" ht="15" customHeight="1">
      <c r="A123" s="851" t="s">
        <v>144</v>
      </c>
      <c r="B123" s="854" t="s">
        <v>662</v>
      </c>
      <c r="C123" s="657" t="s">
        <v>273</v>
      </c>
      <c r="D123" s="669"/>
      <c r="E123" s="653"/>
      <c r="F123" s="639">
        <v>124</v>
      </c>
      <c r="G123" s="650">
        <v>100</v>
      </c>
    </row>
    <row r="124" spans="1:7" s="43" customFormat="1" ht="15" customHeight="1">
      <c r="A124" s="852"/>
      <c r="B124" s="855"/>
      <c r="C124" s="88" t="s">
        <v>274</v>
      </c>
      <c r="D124" s="668">
        <v>104</v>
      </c>
      <c r="E124" s="576">
        <v>295</v>
      </c>
      <c r="F124" s="269"/>
      <c r="G124" s="651">
        <v>147</v>
      </c>
    </row>
    <row r="125" spans="1:7" s="43" customFormat="1" ht="15" customHeight="1">
      <c r="A125" s="852"/>
      <c r="B125" s="855"/>
      <c r="C125" s="88" t="s">
        <v>270</v>
      </c>
      <c r="D125" s="668">
        <v>976</v>
      </c>
      <c r="E125" s="576">
        <v>534</v>
      </c>
      <c r="F125" s="269">
        <v>519</v>
      </c>
      <c r="G125" s="651">
        <v>825</v>
      </c>
    </row>
    <row r="126" spans="1:7" s="43" customFormat="1" ht="15" customHeight="1">
      <c r="A126" s="853"/>
      <c r="B126" s="856"/>
      <c r="C126" s="539" t="s">
        <v>272</v>
      </c>
      <c r="D126" s="670">
        <f>SUM(D123:D125)</f>
        <v>1080</v>
      </c>
      <c r="E126" s="670">
        <f>SUM(E123:E125)</f>
        <v>829</v>
      </c>
      <c r="F126" s="670">
        <f>SUM(F123:F125)</f>
        <v>643</v>
      </c>
      <c r="G126" s="648">
        <f>SUM(G123:G125)</f>
        <v>1072</v>
      </c>
    </row>
    <row r="127" spans="1:7" s="43" customFormat="1" ht="15" customHeight="1">
      <c r="A127" s="865" t="s">
        <v>145</v>
      </c>
      <c r="B127" s="868" t="s">
        <v>650</v>
      </c>
      <c r="C127" s="556" t="s">
        <v>270</v>
      </c>
      <c r="D127" s="668"/>
      <c r="E127" s="576">
        <v>180</v>
      </c>
      <c r="F127" s="269">
        <v>206</v>
      </c>
      <c r="G127" s="651">
        <v>200</v>
      </c>
    </row>
    <row r="128" spans="1:7" s="43" customFormat="1" ht="15" customHeight="1">
      <c r="A128" s="870"/>
      <c r="B128" s="871"/>
      <c r="C128" s="659" t="s">
        <v>272</v>
      </c>
      <c r="D128" s="670">
        <f>SUM(D127:D127)</f>
        <v>0</v>
      </c>
      <c r="E128" s="652">
        <f>SUM(E127:E127)</f>
        <v>180</v>
      </c>
      <c r="F128" s="638">
        <f>SUM(F127)</f>
        <v>206</v>
      </c>
      <c r="G128" s="648">
        <f>SUM(G127:G127)</f>
        <v>200</v>
      </c>
    </row>
    <row r="129" spans="1:7" s="43" customFormat="1" ht="15" customHeight="1">
      <c r="A129" s="851" t="s">
        <v>146</v>
      </c>
      <c r="B129" s="857" t="s">
        <v>675</v>
      </c>
      <c r="C129" s="660" t="s">
        <v>280</v>
      </c>
      <c r="D129" s="669">
        <v>50</v>
      </c>
      <c r="E129" s="653">
        <v>50</v>
      </c>
      <c r="F129" s="639">
        <v>0</v>
      </c>
      <c r="G129" s="650">
        <v>0</v>
      </c>
    </row>
    <row r="130" spans="1:7" s="43" customFormat="1" ht="15" customHeight="1">
      <c r="A130" s="853"/>
      <c r="B130" s="859"/>
      <c r="C130" s="659" t="s">
        <v>272</v>
      </c>
      <c r="D130" s="670">
        <f>SUM(D129)</f>
        <v>50</v>
      </c>
      <c r="E130" s="652">
        <f>SUM(E129)</f>
        <v>50</v>
      </c>
      <c r="F130" s="638">
        <v>0</v>
      </c>
      <c r="G130" s="648">
        <f>SUM(G129)</f>
        <v>0</v>
      </c>
    </row>
    <row r="131" spans="1:7" s="43" customFormat="1" ht="15" customHeight="1">
      <c r="A131" s="852" t="s">
        <v>147</v>
      </c>
      <c r="B131" s="858" t="s">
        <v>762</v>
      </c>
      <c r="C131" s="556" t="s">
        <v>280</v>
      </c>
      <c r="D131" s="668">
        <v>150</v>
      </c>
      <c r="E131" s="576">
        <v>150</v>
      </c>
      <c r="F131" s="269">
        <v>120</v>
      </c>
      <c r="G131" s="651">
        <v>150</v>
      </c>
    </row>
    <row r="132" spans="1:7" s="43" customFormat="1" ht="15" customHeight="1">
      <c r="A132" s="853"/>
      <c r="B132" s="859"/>
      <c r="C132" s="659" t="s">
        <v>272</v>
      </c>
      <c r="D132" s="670">
        <f>SUM(D131)</f>
        <v>150</v>
      </c>
      <c r="E132" s="652">
        <f>SUM(E131)</f>
        <v>150</v>
      </c>
      <c r="F132" s="638">
        <f>SUM(F131)</f>
        <v>120</v>
      </c>
      <c r="G132" s="648">
        <f>SUM(G131)</f>
        <v>150</v>
      </c>
    </row>
    <row r="133" spans="1:7" s="43" customFormat="1" ht="15" customHeight="1">
      <c r="A133" s="864" t="s">
        <v>148</v>
      </c>
      <c r="B133" s="867" t="s">
        <v>676</v>
      </c>
      <c r="C133" s="677" t="s">
        <v>273</v>
      </c>
      <c r="D133" s="639">
        <v>276</v>
      </c>
      <c r="E133" s="653">
        <v>276</v>
      </c>
      <c r="F133" s="639">
        <v>276</v>
      </c>
      <c r="G133" s="650">
        <v>276</v>
      </c>
    </row>
    <row r="134" spans="1:7" s="43" customFormat="1" ht="15" customHeight="1">
      <c r="A134" s="865"/>
      <c r="B134" s="868"/>
      <c r="C134" s="270" t="s">
        <v>281</v>
      </c>
      <c r="D134" s="269">
        <v>67</v>
      </c>
      <c r="E134" s="576">
        <v>67</v>
      </c>
      <c r="F134" s="269">
        <v>67</v>
      </c>
      <c r="G134" s="651">
        <v>67</v>
      </c>
    </row>
    <row r="135" spans="1:7" s="43" customFormat="1" ht="15" customHeight="1">
      <c r="A135" s="865"/>
      <c r="B135" s="868"/>
      <c r="C135" s="270" t="s">
        <v>491</v>
      </c>
      <c r="D135" s="269">
        <v>127</v>
      </c>
      <c r="E135" s="576">
        <v>0</v>
      </c>
      <c r="F135" s="269">
        <v>0</v>
      </c>
      <c r="G135" s="651">
        <v>127</v>
      </c>
    </row>
    <row r="136" spans="1:7" s="43" customFormat="1" ht="15" customHeight="1">
      <c r="A136" s="870"/>
      <c r="B136" s="871"/>
      <c r="C136" s="678" t="s">
        <v>272</v>
      </c>
      <c r="D136" s="638">
        <f>SUM(D133:D135)</f>
        <v>470</v>
      </c>
      <c r="E136" s="652">
        <f>SUM(E133:E135)</f>
        <v>343</v>
      </c>
      <c r="F136" s="638">
        <f>SUM(F133:F135)</f>
        <v>343</v>
      </c>
      <c r="G136" s="648">
        <f>SUM(G133:G135)</f>
        <v>470</v>
      </c>
    </row>
    <row r="137" spans="1:7" s="43" customFormat="1" ht="15" customHeight="1">
      <c r="A137" s="851" t="s">
        <v>149</v>
      </c>
      <c r="B137" s="857" t="s">
        <v>673</v>
      </c>
      <c r="C137" s="556" t="s">
        <v>280</v>
      </c>
      <c r="D137" s="669">
        <v>500</v>
      </c>
      <c r="E137" s="576">
        <v>500</v>
      </c>
      <c r="F137" s="269">
        <v>452</v>
      </c>
      <c r="G137" s="651">
        <v>137</v>
      </c>
    </row>
    <row r="138" spans="1:7" s="43" customFormat="1" ht="15" customHeight="1">
      <c r="A138" s="853"/>
      <c r="B138" s="859"/>
      <c r="C138" s="659" t="s">
        <v>272</v>
      </c>
      <c r="D138" s="670">
        <f>SUM(D137)</f>
        <v>500</v>
      </c>
      <c r="E138" s="652">
        <f>SUM(E137)</f>
        <v>500</v>
      </c>
      <c r="F138" s="638">
        <f>SUM(F137)</f>
        <v>452</v>
      </c>
      <c r="G138" s="648">
        <f>SUM(G137)</f>
        <v>137</v>
      </c>
    </row>
    <row r="139" spans="1:7" s="43" customFormat="1" ht="15" customHeight="1">
      <c r="A139" s="851" t="s">
        <v>150</v>
      </c>
      <c r="B139" s="857" t="s">
        <v>674</v>
      </c>
      <c r="C139" s="556" t="s">
        <v>280</v>
      </c>
      <c r="D139" s="668">
        <v>600</v>
      </c>
      <c r="E139" s="576">
        <v>600</v>
      </c>
      <c r="F139" s="269">
        <v>403</v>
      </c>
      <c r="G139" s="651">
        <v>60</v>
      </c>
    </row>
    <row r="140" spans="1:7" s="43" customFormat="1" ht="15" customHeight="1">
      <c r="A140" s="853"/>
      <c r="B140" s="859"/>
      <c r="C140" s="659" t="s">
        <v>272</v>
      </c>
      <c r="D140" s="670">
        <f>SUM(D139)</f>
        <v>600</v>
      </c>
      <c r="E140" s="652">
        <f>SUM(E139)</f>
        <v>600</v>
      </c>
      <c r="F140" s="638">
        <f>SUM(F139)</f>
        <v>403</v>
      </c>
      <c r="G140" s="648">
        <f>SUM(G139)</f>
        <v>60</v>
      </c>
    </row>
    <row r="141" spans="1:7" s="43" customFormat="1" ht="15" customHeight="1">
      <c r="A141" s="865" t="s">
        <v>151</v>
      </c>
      <c r="B141" s="868" t="s">
        <v>677</v>
      </c>
      <c r="C141" s="556" t="s">
        <v>280</v>
      </c>
      <c r="D141" s="669">
        <v>400</v>
      </c>
      <c r="E141" s="576">
        <v>415</v>
      </c>
      <c r="F141" s="269">
        <v>415</v>
      </c>
      <c r="G141" s="651">
        <v>420</v>
      </c>
    </row>
    <row r="142" spans="1:7" s="43" customFormat="1" ht="15" customHeight="1">
      <c r="A142" s="865"/>
      <c r="B142" s="868"/>
      <c r="C142" s="556" t="s">
        <v>251</v>
      </c>
      <c r="D142" s="668">
        <v>590</v>
      </c>
      <c r="E142" s="576">
        <v>575</v>
      </c>
      <c r="F142" s="269">
        <v>571</v>
      </c>
      <c r="G142" s="651">
        <v>590</v>
      </c>
    </row>
    <row r="143" spans="1:7" s="43" customFormat="1" ht="15" customHeight="1">
      <c r="A143" s="870"/>
      <c r="B143" s="871"/>
      <c r="C143" s="659" t="s">
        <v>272</v>
      </c>
      <c r="D143" s="670">
        <f>SUM(D141:D142)</f>
        <v>990</v>
      </c>
      <c r="E143" s="652">
        <f>SUM(E141:E142)</f>
        <v>990</v>
      </c>
      <c r="F143" s="638">
        <f>SUM(F141:F142)</f>
        <v>986</v>
      </c>
      <c r="G143" s="648">
        <f>SUM(G141:G142)</f>
        <v>1010</v>
      </c>
    </row>
    <row r="144" spans="1:7" s="43" customFormat="1" ht="15" customHeight="1">
      <c r="A144" s="851" t="s">
        <v>152</v>
      </c>
      <c r="B144" s="857" t="s">
        <v>678</v>
      </c>
      <c r="C144" s="660" t="s">
        <v>280</v>
      </c>
      <c r="D144" s="669">
        <v>4320</v>
      </c>
      <c r="E144" s="653">
        <v>4420</v>
      </c>
      <c r="F144" s="639">
        <v>2414</v>
      </c>
      <c r="G144" s="650">
        <v>2950</v>
      </c>
    </row>
    <row r="145" spans="1:7" s="43" customFormat="1" ht="15" customHeight="1">
      <c r="A145" s="852"/>
      <c r="B145" s="858"/>
      <c r="C145" s="556" t="s">
        <v>491</v>
      </c>
      <c r="D145" s="668">
        <v>250</v>
      </c>
      <c r="E145" s="576">
        <v>250</v>
      </c>
      <c r="F145" s="269">
        <v>135</v>
      </c>
      <c r="G145" s="651">
        <v>250</v>
      </c>
    </row>
    <row r="146" spans="1:7" s="43" customFormat="1" ht="15" customHeight="1">
      <c r="A146" s="852"/>
      <c r="B146" s="858"/>
      <c r="C146" s="556" t="s">
        <v>273</v>
      </c>
      <c r="D146" s="668"/>
      <c r="E146" s="576"/>
      <c r="F146" s="269">
        <v>340</v>
      </c>
      <c r="G146" s="651">
        <v>2384</v>
      </c>
    </row>
    <row r="147" spans="1:7" s="43" customFormat="1" ht="15" customHeight="1">
      <c r="A147" s="852"/>
      <c r="B147" s="858"/>
      <c r="C147" s="556" t="s">
        <v>274</v>
      </c>
      <c r="D147" s="668"/>
      <c r="E147" s="576">
        <v>835</v>
      </c>
      <c r="F147" s="269">
        <v>174</v>
      </c>
      <c r="G147" s="651">
        <v>1465</v>
      </c>
    </row>
    <row r="148" spans="1:7" s="43" customFormat="1" ht="15" customHeight="1" thickBot="1">
      <c r="A148" s="862"/>
      <c r="B148" s="863"/>
      <c r="C148" s="675" t="s">
        <v>272</v>
      </c>
      <c r="D148" s="676">
        <f>SUM(D144:D147)</f>
        <v>4570</v>
      </c>
      <c r="E148" s="664">
        <f>SUM(E144:E147)</f>
        <v>5505</v>
      </c>
      <c r="F148" s="399">
        <f>SUM(F144:F147)</f>
        <v>3063</v>
      </c>
      <c r="G148" s="661">
        <f>SUM(G144:G147)</f>
        <v>7049</v>
      </c>
    </row>
    <row r="149" spans="2:9" ht="15" customHeight="1" thickTop="1">
      <c r="B149" s="233"/>
      <c r="D149" s="234">
        <f>D66+D63+D61+D104+D120+D23+D75+D14+D29+D33+D47+D69+D37+D126+D40+D43+D78+D80+D87+D82+D85+D89+D138+D140+D132+D148+D130+D136+D143+D122+D35+D51+D56+D109+D115+D93+D100+D19</f>
        <v>373869</v>
      </c>
      <c r="E149" s="234">
        <f>E66+E63+E61+E104+E120+E23+E75+E14+E29+E33+E47+E69+E37+E126+E40+E43+E78+E80+E87+E82+E85+E89+E138+E140+E132+E148+E130+E136+E143+E122+E35+E51+E56+E109+E115+E93+E128+E100+E19+E55</f>
        <v>456833</v>
      </c>
      <c r="F149" s="234">
        <f>F66+F63+F61+F104+F120+F23+F75+F14+F29+F33+F47+F69+F37+F126+F40+F43+F78+F80+F87+F82+F85+F89+F138+F140+F132+F148+F130+F136+F143+F122+F35+F51+F56+F109+F115+F93+F128+F100+F19+F55</f>
        <v>258894</v>
      </c>
      <c r="G149" s="234">
        <f>G66+G63+G61+G104+G120+G23+G75+G14+G29+G33+G47+G69+G37+G126+G40+G43+G78+G80+G87+G82+G85+G89+G138+G140+G132+G148+G130+G136+G143+G122+G35+G51+G56+G109+G115+G93+G128+G100+G19+G55</f>
        <v>400794</v>
      </c>
      <c r="H149" s="234"/>
      <c r="I149"/>
    </row>
    <row r="150" spans="4:9" ht="12">
      <c r="D150" s="234"/>
      <c r="E150" s="234"/>
      <c r="F150" s="234"/>
      <c r="G150" s="234"/>
      <c r="H150" s="234"/>
      <c r="I150" s="234"/>
    </row>
  </sheetData>
  <sheetProtection selectLockedCells="1" selectUnlockedCells="1"/>
  <mergeCells count="80">
    <mergeCell ref="A90:A93"/>
    <mergeCell ref="B90:B93"/>
    <mergeCell ref="A48:A52"/>
    <mergeCell ref="B48:B52"/>
    <mergeCell ref="A38:A40"/>
    <mergeCell ref="B38:B40"/>
    <mergeCell ref="A53:A56"/>
    <mergeCell ref="B53:B56"/>
    <mergeCell ref="A105:A109"/>
    <mergeCell ref="B105:B109"/>
    <mergeCell ref="A77:A78"/>
    <mergeCell ref="B77:B78"/>
    <mergeCell ref="A79:A80"/>
    <mergeCell ref="B79:B80"/>
    <mergeCell ref="A94:A101"/>
    <mergeCell ref="B94:B101"/>
    <mergeCell ref="A86:A87"/>
    <mergeCell ref="B86:B87"/>
    <mergeCell ref="A110:A116"/>
    <mergeCell ref="B110:B116"/>
    <mergeCell ref="A141:A143"/>
    <mergeCell ref="B141:B143"/>
    <mergeCell ref="A121:A122"/>
    <mergeCell ref="B121:B122"/>
    <mergeCell ref="A133:A136"/>
    <mergeCell ref="B133:B136"/>
    <mergeCell ref="A127:A128"/>
    <mergeCell ref="B127:B128"/>
    <mergeCell ref="A131:A132"/>
    <mergeCell ref="B131:B132"/>
    <mergeCell ref="A129:A130"/>
    <mergeCell ref="B129:B130"/>
    <mergeCell ref="A137:A138"/>
    <mergeCell ref="B137:B138"/>
    <mergeCell ref="A139:A140"/>
    <mergeCell ref="B139:B140"/>
    <mergeCell ref="A144:A148"/>
    <mergeCell ref="B144:B148"/>
    <mergeCell ref="A81:A82"/>
    <mergeCell ref="B81:B82"/>
    <mergeCell ref="A83:A85"/>
    <mergeCell ref="B83:B85"/>
    <mergeCell ref="A88:A89"/>
    <mergeCell ref="B88:B89"/>
    <mergeCell ref="A34:A35"/>
    <mergeCell ref="B34:B35"/>
    <mergeCell ref="A36:A37"/>
    <mergeCell ref="B36:B37"/>
    <mergeCell ref="A10:A15"/>
    <mergeCell ref="B10:B15"/>
    <mergeCell ref="A20:A23"/>
    <mergeCell ref="B20:B23"/>
    <mergeCell ref="A16:A19"/>
    <mergeCell ref="B16:B19"/>
    <mergeCell ref="A123:A126"/>
    <mergeCell ref="B123:B126"/>
    <mergeCell ref="A24:A29"/>
    <mergeCell ref="B24:B29"/>
    <mergeCell ref="A30:A33"/>
    <mergeCell ref="B30:B33"/>
    <mergeCell ref="A102:A104"/>
    <mergeCell ref="B102:B104"/>
    <mergeCell ref="A70:A76"/>
    <mergeCell ref="B70:B76"/>
    <mergeCell ref="A44:A47"/>
    <mergeCell ref="B44:B47"/>
    <mergeCell ref="A41:A43"/>
    <mergeCell ref="B41:B43"/>
    <mergeCell ref="A67:A69"/>
    <mergeCell ref="B67:B69"/>
    <mergeCell ref="A119:A120"/>
    <mergeCell ref="B119:B120"/>
    <mergeCell ref="A4:E4"/>
    <mergeCell ref="A5:E5"/>
    <mergeCell ref="A64:A66"/>
    <mergeCell ref="B64:B66"/>
    <mergeCell ref="A62:A63"/>
    <mergeCell ref="B62:B63"/>
    <mergeCell ref="A59:A61"/>
    <mergeCell ref="B59:B6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1" r:id="rId1"/>
  <rowBreaks count="2" manualBreakCount="2">
    <brk id="57" max="6" man="1"/>
    <brk id="117" max="6" man="1"/>
  </rowBreaks>
  <colBreaks count="1" manualBreakCount="1">
    <brk id="8" max="17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7109375" style="1" customWidth="1"/>
    <col min="2" max="3" width="25.7109375" style="1" customWidth="1"/>
    <col min="4" max="7" width="9.7109375" style="1" customWidth="1"/>
    <col min="8" max="11" width="9.140625" style="1" customWidth="1"/>
  </cols>
  <sheetData>
    <row r="1" spans="7:12" s="43" customFormat="1" ht="15" customHeight="1">
      <c r="G1" s="2" t="s">
        <v>450</v>
      </c>
      <c r="H1" s="2"/>
      <c r="I1" s="2"/>
      <c r="J1" s="2"/>
      <c r="K1" s="2"/>
      <c r="L1" s="2"/>
    </row>
    <row r="2" spans="7:11" s="43" customFormat="1" ht="15" customHeight="1">
      <c r="G2" s="2" t="str">
        <f>'2.sz. melléklet'!G2</f>
        <v>az 1/2015. (II.18.) önkormányzati rendelethez</v>
      </c>
      <c r="H2" s="3"/>
      <c r="I2" s="3"/>
      <c r="J2" s="3"/>
      <c r="K2" s="3"/>
    </row>
    <row r="3" spans="1:11" s="43" customFormat="1" ht="1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43" customFormat="1" ht="1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43" customFormat="1" ht="15" customHeight="1">
      <c r="A5" s="767" t="s">
        <v>283</v>
      </c>
      <c r="B5" s="767"/>
      <c r="C5" s="767"/>
      <c r="D5" s="767"/>
      <c r="E5" s="767"/>
      <c r="F5" s="767"/>
      <c r="G5" s="46"/>
      <c r="H5" s="46"/>
      <c r="I5" s="46"/>
      <c r="J5" s="46"/>
      <c r="K5" s="46"/>
    </row>
    <row r="6" spans="1:11" s="43" customFormat="1" ht="15" customHeight="1">
      <c r="A6" s="767" t="s">
        <v>758</v>
      </c>
      <c r="B6" s="767"/>
      <c r="C6" s="767"/>
      <c r="D6" s="767"/>
      <c r="E6" s="767"/>
      <c r="F6" s="767"/>
      <c r="G6" s="46"/>
      <c r="H6" s="46"/>
      <c r="I6" s="46"/>
      <c r="J6" s="46"/>
      <c r="K6" s="46"/>
    </row>
    <row r="7" spans="1:11" s="43" customFormat="1" ht="15" customHeight="1" thickBot="1">
      <c r="A7" s="45"/>
      <c r="B7" s="45"/>
      <c r="C7" s="45"/>
      <c r="D7" s="45"/>
      <c r="E7" s="45"/>
      <c r="F7" s="6" t="s">
        <v>1</v>
      </c>
      <c r="G7" s="46"/>
      <c r="H7" s="46"/>
      <c r="I7" s="46"/>
      <c r="J7" s="46"/>
      <c r="K7" s="46"/>
    </row>
    <row r="8" spans="1:11" s="43" customFormat="1" ht="15" customHeight="1" thickTop="1">
      <c r="A8" s="640" t="s">
        <v>760</v>
      </c>
      <c r="B8" s="155" t="s">
        <v>265</v>
      </c>
      <c r="C8" s="9" t="s">
        <v>266</v>
      </c>
      <c r="D8" s="396" t="s">
        <v>290</v>
      </c>
      <c r="E8" s="266" t="s">
        <v>290</v>
      </c>
      <c r="F8" s="115" t="s">
        <v>290</v>
      </c>
      <c r="G8" s="474" t="s">
        <v>759</v>
      </c>
      <c r="H8" s="46"/>
      <c r="I8" s="46"/>
      <c r="J8" s="46"/>
      <c r="K8" s="46"/>
    </row>
    <row r="9" spans="1:11" s="43" customFormat="1" ht="12">
      <c r="A9" s="642" t="s">
        <v>761</v>
      </c>
      <c r="B9" s="643" t="s">
        <v>267</v>
      </c>
      <c r="C9" s="231" t="s">
        <v>268</v>
      </c>
      <c r="D9" s="397" t="s">
        <v>269</v>
      </c>
      <c r="E9" s="267" t="s">
        <v>289</v>
      </c>
      <c r="F9" s="615" t="s">
        <v>648</v>
      </c>
      <c r="G9" s="475" t="s">
        <v>269</v>
      </c>
      <c r="H9" s="46"/>
      <c r="I9" s="46"/>
      <c r="J9" s="46"/>
      <c r="K9" s="46"/>
    </row>
    <row r="10" spans="1:11" s="43" customFormat="1" ht="15" customHeight="1" thickBot="1">
      <c r="A10" s="645" t="s">
        <v>6</v>
      </c>
      <c r="B10" s="117" t="s">
        <v>7</v>
      </c>
      <c r="C10" s="13" t="s">
        <v>8</v>
      </c>
      <c r="D10" s="398" t="s">
        <v>9</v>
      </c>
      <c r="E10" s="268" t="s">
        <v>10</v>
      </c>
      <c r="F10" s="616" t="s">
        <v>11</v>
      </c>
      <c r="G10" s="476" t="s">
        <v>11</v>
      </c>
      <c r="H10" s="46"/>
      <c r="I10" s="46"/>
      <c r="J10" s="46"/>
      <c r="K10" s="46"/>
    </row>
    <row r="11" spans="1:11" s="43" customFormat="1" ht="15" customHeight="1" thickTop="1">
      <c r="A11" s="874" t="s">
        <v>16</v>
      </c>
      <c r="B11" s="875" t="s">
        <v>650</v>
      </c>
      <c r="C11" s="482" t="s">
        <v>270</v>
      </c>
      <c r="D11" s="271">
        <v>1597</v>
      </c>
      <c r="E11" s="271">
        <v>1200</v>
      </c>
      <c r="F11" s="483">
        <v>933</v>
      </c>
      <c r="G11" s="597">
        <v>1200</v>
      </c>
      <c r="H11" s="46"/>
      <c r="I11" s="46"/>
      <c r="J11" s="46"/>
      <c r="K11" s="46"/>
    </row>
    <row r="12" spans="1:11" s="43" customFormat="1" ht="15" customHeight="1">
      <c r="A12" s="853"/>
      <c r="B12" s="856"/>
      <c r="C12" s="647" t="s">
        <v>272</v>
      </c>
      <c r="D12" s="638">
        <f>SUM(D11)</f>
        <v>1597</v>
      </c>
      <c r="E12" s="638">
        <f>SUM(E11)</f>
        <v>1200</v>
      </c>
      <c r="F12" s="652">
        <f>SUM(F11)</f>
        <v>933</v>
      </c>
      <c r="G12" s="655">
        <f>SUM(G11)</f>
        <v>1200</v>
      </c>
      <c r="H12" s="46"/>
      <c r="I12" s="46"/>
      <c r="J12" s="46"/>
      <c r="K12" s="46"/>
    </row>
    <row r="13" spans="1:11" s="43" customFormat="1" ht="15" customHeight="1">
      <c r="A13" s="851" t="s">
        <v>17</v>
      </c>
      <c r="B13" s="854" t="s">
        <v>665</v>
      </c>
      <c r="C13" s="649" t="s">
        <v>284</v>
      </c>
      <c r="D13" s="639">
        <v>9572</v>
      </c>
      <c r="E13" s="639">
        <v>10505</v>
      </c>
      <c r="F13" s="653">
        <v>10232</v>
      </c>
      <c r="G13" s="656">
        <v>10622</v>
      </c>
      <c r="H13" s="46"/>
      <c r="I13" s="46"/>
      <c r="J13" s="46"/>
      <c r="K13" s="46"/>
    </row>
    <row r="14" spans="1:11" s="43" customFormat="1" ht="15" customHeight="1">
      <c r="A14" s="852"/>
      <c r="B14" s="855"/>
      <c r="C14" s="66" t="s">
        <v>285</v>
      </c>
      <c r="D14" s="269">
        <v>2528</v>
      </c>
      <c r="E14" s="269">
        <v>2851</v>
      </c>
      <c r="F14" s="576">
        <v>2719</v>
      </c>
      <c r="G14" s="477">
        <v>2868</v>
      </c>
      <c r="H14" s="46"/>
      <c r="I14" s="46"/>
      <c r="J14" s="46"/>
      <c r="K14" s="46"/>
    </row>
    <row r="15" spans="1:11" s="43" customFormat="1" ht="15" customHeight="1">
      <c r="A15" s="853"/>
      <c r="B15" s="856"/>
      <c r="C15" s="647" t="s">
        <v>272</v>
      </c>
      <c r="D15" s="638">
        <f>SUM(D13:D14)</f>
        <v>12100</v>
      </c>
      <c r="E15" s="638">
        <f>SUM(E13:E14)</f>
        <v>13356</v>
      </c>
      <c r="F15" s="652">
        <f>SUM(F13:F14)</f>
        <v>12951</v>
      </c>
      <c r="G15" s="655">
        <f>SUM(G13:G14)</f>
        <v>13490</v>
      </c>
      <c r="H15" s="46"/>
      <c r="I15" s="46"/>
      <c r="J15" s="46"/>
      <c r="K15" s="46"/>
    </row>
    <row r="16" spans="1:11" s="43" customFormat="1" ht="15" customHeight="1">
      <c r="A16" s="851" t="s">
        <v>58</v>
      </c>
      <c r="B16" s="855" t="s">
        <v>666</v>
      </c>
      <c r="C16" s="66" t="s">
        <v>270</v>
      </c>
      <c r="D16" s="269">
        <v>6725</v>
      </c>
      <c r="E16" s="269">
        <v>6540</v>
      </c>
      <c r="F16" s="576">
        <v>5868</v>
      </c>
      <c r="G16" s="477">
        <v>5180</v>
      </c>
      <c r="H16" s="46"/>
      <c r="I16" s="46"/>
      <c r="J16" s="46"/>
      <c r="K16" s="46"/>
    </row>
    <row r="17" spans="1:11" s="43" customFormat="1" ht="15" customHeight="1">
      <c r="A17" s="852"/>
      <c r="B17" s="855"/>
      <c r="C17" s="66" t="s">
        <v>106</v>
      </c>
      <c r="D17" s="269">
        <v>1016</v>
      </c>
      <c r="E17" s="269">
        <v>66</v>
      </c>
      <c r="F17" s="576">
        <v>0</v>
      </c>
      <c r="G17" s="477"/>
      <c r="H17" s="46"/>
      <c r="I17" s="46"/>
      <c r="J17" s="46"/>
      <c r="K17" s="46"/>
    </row>
    <row r="18" spans="1:7" ht="15" customHeight="1" thickBot="1">
      <c r="A18" s="872"/>
      <c r="B18" s="873"/>
      <c r="C18" s="72" t="s">
        <v>272</v>
      </c>
      <c r="D18" s="272">
        <f>SUM(D16:D17)</f>
        <v>7741</v>
      </c>
      <c r="E18" s="272">
        <f>SUM(E16:E17)</f>
        <v>6606</v>
      </c>
      <c r="F18" s="654">
        <f>SUM(F16:F17)</f>
        <v>5868</v>
      </c>
      <c r="G18" s="478">
        <f>SUM(G16:G17)</f>
        <v>5180</v>
      </c>
    </row>
    <row r="19" ht="12.75" thickTop="1"/>
  </sheetData>
  <sheetProtection selectLockedCells="1" selectUnlockedCells="1"/>
  <mergeCells count="8">
    <mergeCell ref="A16:A18"/>
    <mergeCell ref="B16:B18"/>
    <mergeCell ref="A5:F5"/>
    <mergeCell ref="A6:F6"/>
    <mergeCell ref="A11:A12"/>
    <mergeCell ref="B11:B12"/>
    <mergeCell ref="A13:A15"/>
    <mergeCell ref="B13:B1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B1">
      <selection activeCell="H29" sqref="H29"/>
    </sheetView>
  </sheetViews>
  <sheetFormatPr defaultColWidth="11.57421875" defaultRowHeight="12.75"/>
  <cols>
    <col min="1" max="1" width="4.7109375" style="1" customWidth="1"/>
    <col min="2" max="2" width="30.7109375" style="1" customWidth="1"/>
    <col min="3" max="6" width="8.7109375" style="1" customWidth="1"/>
    <col min="7" max="7" width="4.7109375" style="1" customWidth="1"/>
    <col min="8" max="8" width="30.7109375" style="1" customWidth="1"/>
    <col min="9" max="12" width="8.7109375" style="1" customWidth="1"/>
    <col min="13" max="254" width="9.140625" style="0" customWidth="1"/>
  </cols>
  <sheetData>
    <row r="1" spans="2:12" s="43" customFormat="1" ht="15" customHeight="1">
      <c r="B1" s="66"/>
      <c r="C1" s="66"/>
      <c r="D1" s="66"/>
      <c r="E1" s="66"/>
      <c r="F1" s="66"/>
      <c r="G1" s="66"/>
      <c r="H1" s="66"/>
      <c r="I1" s="66"/>
      <c r="J1" s="66"/>
      <c r="K1" s="66"/>
      <c r="L1" s="44" t="s">
        <v>73</v>
      </c>
    </row>
    <row r="2" spans="1:12" s="43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2"/>
      <c r="K2" s="3"/>
      <c r="L2" s="2" t="str">
        <f>'2.sz. melléklet'!G2</f>
        <v>az 1/2015. (II.18.) önkormányzati rendelethez</v>
      </c>
    </row>
    <row r="3" spans="1:12" s="43" customFormat="1" ht="15" customHeight="1">
      <c r="A3" s="45"/>
      <c r="B3" s="46"/>
      <c r="C3" s="46"/>
      <c r="D3" s="46"/>
      <c r="E3" s="46"/>
      <c r="F3" s="46"/>
      <c r="G3" s="46"/>
      <c r="H3" s="46"/>
      <c r="I3" s="46"/>
      <c r="K3" s="46"/>
      <c r="L3" s="46"/>
    </row>
    <row r="4" spans="1:12" s="43" customFormat="1" ht="15" customHeight="1">
      <c r="A4" s="767" t="s">
        <v>55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</row>
    <row r="5" spans="1:12" s="43" customFormat="1" ht="15" customHeight="1">
      <c r="A5" s="45"/>
      <c r="B5" s="46"/>
      <c r="C5" s="46"/>
      <c r="D5" s="46"/>
      <c r="E5" s="46"/>
      <c r="F5" s="46"/>
      <c r="G5" s="45"/>
      <c r="H5" s="45"/>
      <c r="I5" s="45"/>
      <c r="J5" s="46"/>
      <c r="K5" s="45"/>
      <c r="L5" s="46"/>
    </row>
    <row r="6" spans="1:12" s="43" customFormat="1" ht="15" customHeight="1" thickBot="1">
      <c r="A6" s="45"/>
      <c r="B6" s="46"/>
      <c r="C6" s="46"/>
      <c r="D6" s="46"/>
      <c r="E6" s="46"/>
      <c r="F6" s="46"/>
      <c r="G6" s="45"/>
      <c r="H6" s="302"/>
      <c r="I6" s="302"/>
      <c r="J6" s="302"/>
      <c r="K6" s="302"/>
      <c r="L6" s="302" t="s">
        <v>1</v>
      </c>
    </row>
    <row r="7" spans="1:12" s="43" customFormat="1" ht="37.5" customHeight="1" thickBot="1" thickTop="1">
      <c r="A7" s="768" t="s">
        <v>15</v>
      </c>
      <c r="B7" s="768"/>
      <c r="C7" s="574" t="s">
        <v>4</v>
      </c>
      <c r="D7" s="574" t="s">
        <v>693</v>
      </c>
      <c r="E7" s="574" t="s">
        <v>694</v>
      </c>
      <c r="F7" s="9" t="s">
        <v>695</v>
      </c>
      <c r="G7" s="769" t="s">
        <v>45</v>
      </c>
      <c r="H7" s="770"/>
      <c r="I7" s="574" t="s">
        <v>4</v>
      </c>
      <c r="J7" s="574" t="s">
        <v>693</v>
      </c>
      <c r="K7" s="574" t="s">
        <v>694</v>
      </c>
      <c r="L7" s="574" t="s">
        <v>695</v>
      </c>
    </row>
    <row r="8" spans="1:12" s="43" customFormat="1" ht="15" customHeight="1" thickTop="1">
      <c r="A8" s="48" t="s">
        <v>16</v>
      </c>
      <c r="B8" s="49" t="s">
        <v>15</v>
      </c>
      <c r="C8" s="50">
        <f>'8.sz. melléklet'!D74+'9.sz. melléklet'!D34</f>
        <v>52868</v>
      </c>
      <c r="D8" s="50">
        <f>'8.sz. melléklet'!E74+'9.sz. melléklet'!E34</f>
        <v>68582</v>
      </c>
      <c r="E8" s="50">
        <f>'8.sz. melléklet'!F74+'9.sz. melléklet'!F34</f>
        <v>68566</v>
      </c>
      <c r="F8" s="535">
        <f>'8.sz. melléklet'!G74+'9.sz. melléklet'!G34</f>
        <v>57194</v>
      </c>
      <c r="G8" s="60" t="s">
        <v>16</v>
      </c>
      <c r="H8" s="49" t="s">
        <v>56</v>
      </c>
      <c r="I8" s="51">
        <f>'8.sz. melléklet'!D9+'9.sz. melléklet'!D8</f>
        <v>38823</v>
      </c>
      <c r="J8" s="51">
        <f>'8.sz. melléklet'!E9+'9.sz. melléklet'!E8</f>
        <v>42941</v>
      </c>
      <c r="K8" s="51">
        <f>'8.sz. melléklet'!F9+'9.sz. melléklet'!F8</f>
        <v>40210</v>
      </c>
      <c r="L8" s="588">
        <f>'8.sz. melléklet'!G9+'9.sz. melléklet'!G8</f>
        <v>45122</v>
      </c>
    </row>
    <row r="9" spans="1:12" s="43" customFormat="1" ht="15" customHeight="1">
      <c r="A9" s="18" t="s">
        <v>17</v>
      </c>
      <c r="B9" s="532" t="s">
        <v>578</v>
      </c>
      <c r="C9" s="20">
        <f>'8.sz. melléklet'!D68</f>
        <v>45000</v>
      </c>
      <c r="D9" s="20">
        <f>'8.sz. melléklet'!E68</f>
        <v>48000</v>
      </c>
      <c r="E9" s="20">
        <f>'8.sz. melléklet'!F68</f>
        <v>49009</v>
      </c>
      <c r="F9" s="32">
        <f>'8.sz. melléklet'!G68</f>
        <v>48050</v>
      </c>
      <c r="G9" s="253" t="s">
        <v>17</v>
      </c>
      <c r="H9" s="19" t="s">
        <v>57</v>
      </c>
      <c r="I9" s="53">
        <f>'8.sz. melléklet'!D19+'9.sz. melléklet'!D18</f>
        <v>10624</v>
      </c>
      <c r="J9" s="53">
        <f>'8.sz. melléklet'!E19+'9.sz. melléklet'!E18</f>
        <v>12825</v>
      </c>
      <c r="K9" s="53">
        <f>'8.sz. melléklet'!F19+'9.sz. melléklet'!F18</f>
        <v>10436</v>
      </c>
      <c r="L9" s="32">
        <f>'8.sz. melléklet'!G19+'9.sz. melléklet'!G18</f>
        <v>13216</v>
      </c>
    </row>
    <row r="10" spans="1:12" s="43" customFormat="1" ht="15" customHeight="1">
      <c r="A10" s="18" t="s">
        <v>58</v>
      </c>
      <c r="B10" s="532" t="s">
        <v>579</v>
      </c>
      <c r="C10" s="20">
        <f>'8.sz. melléklet'!D69</f>
        <v>14701</v>
      </c>
      <c r="D10" s="20">
        <f>'8.sz. melléklet'!E69</f>
        <v>29664</v>
      </c>
      <c r="E10" s="20">
        <f>'8.sz. melléklet'!F69</f>
        <v>30591</v>
      </c>
      <c r="F10" s="32">
        <f>'8.sz. melléklet'!G69</f>
        <v>29450</v>
      </c>
      <c r="G10" s="253" t="s">
        <v>58</v>
      </c>
      <c r="H10" s="19" t="s">
        <v>166</v>
      </c>
      <c r="I10" s="53">
        <f>'8.sz. melléklet'!D20+'9.sz. melléklet'!D19</f>
        <v>101188</v>
      </c>
      <c r="J10" s="53">
        <f>'8.sz. melléklet'!E20+'9.sz. melléklet'!E19</f>
        <v>108058</v>
      </c>
      <c r="K10" s="53">
        <f>'8.sz. melléklet'!F20+'9.sz. melléklet'!F19</f>
        <v>89173</v>
      </c>
      <c r="L10" s="32">
        <f>'8.sz. melléklet'!G20+'9.sz. melléklet'!G19</f>
        <v>113778</v>
      </c>
    </row>
    <row r="11" spans="1:12" s="43" customFormat="1" ht="15" customHeight="1">
      <c r="A11" s="18" t="s">
        <v>59</v>
      </c>
      <c r="B11" s="532" t="s">
        <v>589</v>
      </c>
      <c r="C11" s="20">
        <f>'8.sz. melléklet'!D73</f>
        <v>105</v>
      </c>
      <c r="D11" s="20">
        <f>'8.sz. melléklet'!E73</f>
        <v>312</v>
      </c>
      <c r="E11" s="20">
        <f>'8.sz. melléklet'!F73</f>
        <v>429</v>
      </c>
      <c r="F11" s="32">
        <f>'8.sz. melléklet'!G73</f>
        <v>373</v>
      </c>
      <c r="G11" s="253" t="s">
        <v>59</v>
      </c>
      <c r="H11" s="19" t="s">
        <v>63</v>
      </c>
      <c r="I11" s="53">
        <f>'8.sz. melléklet'!D29</f>
        <v>6020</v>
      </c>
      <c r="J11" s="53">
        <f>'8.sz. melléklet'!E29</f>
        <v>5935</v>
      </c>
      <c r="K11" s="53">
        <f>'8.sz. melléklet'!F29</f>
        <v>3505</v>
      </c>
      <c r="L11" s="32">
        <f>'8.sz. melléklet'!G29</f>
        <v>3717</v>
      </c>
    </row>
    <row r="12" spans="1:12" s="43" customFormat="1" ht="15" customHeight="1">
      <c r="A12" s="18" t="s">
        <v>61</v>
      </c>
      <c r="B12" s="56" t="s">
        <v>629</v>
      </c>
      <c r="C12" s="20">
        <f>'8.sz. melléklet'!D62</f>
        <v>53468</v>
      </c>
      <c r="D12" s="20">
        <f>'8.sz. melléklet'!E62</f>
        <v>66037</v>
      </c>
      <c r="E12" s="20">
        <f>'8.sz. melléklet'!F62</f>
        <v>65929</v>
      </c>
      <c r="F12" s="32">
        <f>'8.sz. melléklet'!G62</f>
        <v>59177</v>
      </c>
      <c r="G12" s="253" t="s">
        <v>61</v>
      </c>
      <c r="H12" s="19" t="s">
        <v>727</v>
      </c>
      <c r="I12" s="53">
        <f>'8.sz. melléklet'!D31</f>
        <v>0</v>
      </c>
      <c r="J12" s="53">
        <f>'8.sz. melléklet'!E31</f>
        <v>384</v>
      </c>
      <c r="K12" s="53">
        <f>'8.sz. melléklet'!F31</f>
        <v>732</v>
      </c>
      <c r="L12" s="32">
        <f>'8.sz. melléklet'!G31</f>
        <v>1513</v>
      </c>
    </row>
    <row r="13" spans="1:13" s="43" customFormat="1" ht="15" customHeight="1">
      <c r="A13" s="18" t="s">
        <v>64</v>
      </c>
      <c r="B13" s="19" t="s">
        <v>27</v>
      </c>
      <c r="C13" s="20">
        <f>'8.sz. melléklet'!D63</f>
        <v>4689</v>
      </c>
      <c r="D13" s="20">
        <f>'8.sz. melléklet'!E63</f>
        <v>8758</v>
      </c>
      <c r="E13" s="20">
        <f>'8.sz. melléklet'!F63</f>
        <v>7999</v>
      </c>
      <c r="F13" s="32">
        <f>'8.sz. melléklet'!G63</f>
        <v>3289</v>
      </c>
      <c r="G13" s="253" t="s">
        <v>62</v>
      </c>
      <c r="H13" s="19" t="s">
        <v>729</v>
      </c>
      <c r="I13" s="53">
        <f>'8.sz. melléklet'!D32</f>
        <v>12129</v>
      </c>
      <c r="J13" s="53">
        <f>'8.sz. melléklet'!E32</f>
        <v>13267</v>
      </c>
      <c r="K13" s="53">
        <f>'8.sz. melléklet'!F32</f>
        <v>13433</v>
      </c>
      <c r="L13" s="32">
        <f>'8.sz. melléklet'!G32</f>
        <v>12511</v>
      </c>
      <c r="M13" s="227"/>
    </row>
    <row r="14" spans="1:12" s="43" customFormat="1" ht="15" customHeight="1">
      <c r="A14" s="18" t="s">
        <v>99</v>
      </c>
      <c r="B14" s="19" t="s">
        <v>250</v>
      </c>
      <c r="C14" s="580">
        <f>'8.sz. melléklet'!D85</f>
        <v>230</v>
      </c>
      <c r="D14" s="580">
        <f>'8.sz. melléklet'!E85</f>
        <v>1305</v>
      </c>
      <c r="E14" s="580">
        <f>'8.sz. melléklet'!F85</f>
        <v>1180</v>
      </c>
      <c r="F14" s="587">
        <f>'8.sz. melléklet'!G85</f>
        <v>355</v>
      </c>
      <c r="G14" s="253" t="s">
        <v>64</v>
      </c>
      <c r="H14" s="19" t="s">
        <v>728</v>
      </c>
      <c r="I14" s="53">
        <f>'8.sz. melléklet'!D33</f>
        <v>0</v>
      </c>
      <c r="J14" s="53">
        <f>'8.sz. melléklet'!E33</f>
        <v>200</v>
      </c>
      <c r="K14" s="53">
        <f>'8.sz. melléklet'!F33</f>
        <v>300</v>
      </c>
      <c r="L14" s="32">
        <f>'8.sz. melléklet'!G33</f>
        <v>0</v>
      </c>
    </row>
    <row r="15" spans="1:12" s="43" customFormat="1" ht="15" customHeight="1">
      <c r="A15" s="87"/>
      <c r="B15" s="66"/>
      <c r="C15" s="582"/>
      <c r="D15" s="582"/>
      <c r="E15" s="582"/>
      <c r="F15" s="631"/>
      <c r="G15" s="253" t="s">
        <v>99</v>
      </c>
      <c r="H15" s="19" t="s">
        <v>60</v>
      </c>
      <c r="I15" s="53">
        <f>'8.sz. melléklet'!D34</f>
        <v>8360</v>
      </c>
      <c r="J15" s="53">
        <f>'8.sz. melléklet'!E34</f>
        <v>19282</v>
      </c>
      <c r="K15" s="53">
        <f>'8.sz. melléklet'!F34</f>
        <v>18581</v>
      </c>
      <c r="L15" s="32">
        <f>'8.sz. melléklet'!G34</f>
        <v>8031</v>
      </c>
    </row>
    <row r="16" spans="1:12" s="43" customFormat="1" ht="15" customHeight="1">
      <c r="A16" s="87"/>
      <c r="B16" s="66"/>
      <c r="C16" s="582"/>
      <c r="D16" s="66"/>
      <c r="E16" s="66"/>
      <c r="F16" s="69"/>
      <c r="G16" s="253" t="s">
        <v>121</v>
      </c>
      <c r="H16" s="19" t="s">
        <v>47</v>
      </c>
      <c r="I16" s="53">
        <v>70001</v>
      </c>
      <c r="J16" s="53">
        <f>'8.sz. melléklet'!E35</f>
        <v>111117</v>
      </c>
      <c r="K16" s="53">
        <f>'8.sz. melléklet'!F35</f>
        <v>0</v>
      </c>
      <c r="L16" s="32">
        <f>'8.sz. melléklet'!G35</f>
        <v>87823</v>
      </c>
    </row>
    <row r="17" spans="1:12" s="43" customFormat="1" ht="15" customHeight="1">
      <c r="A17" s="58"/>
      <c r="B17" s="581"/>
      <c r="C17" s="584"/>
      <c r="D17" s="581"/>
      <c r="E17" s="581"/>
      <c r="F17" s="585"/>
      <c r="G17" s="583"/>
      <c r="H17" s="57" t="s">
        <v>730</v>
      </c>
      <c r="I17" s="53"/>
      <c r="J17" s="250"/>
      <c r="K17" s="54"/>
      <c r="L17" s="32"/>
    </row>
    <row r="18" spans="1:12" s="43" customFormat="1" ht="15" customHeight="1">
      <c r="A18" s="771" t="s">
        <v>65</v>
      </c>
      <c r="B18" s="771"/>
      <c r="C18" s="20">
        <f>SUM(C8:C17)</f>
        <v>171061</v>
      </c>
      <c r="D18" s="20">
        <f>SUM(D8:D17)</f>
        <v>222658</v>
      </c>
      <c r="E18" s="20">
        <f>SUM(E8:E17)</f>
        <v>223703</v>
      </c>
      <c r="F18" s="20">
        <f>SUM(F8:F17)</f>
        <v>197888</v>
      </c>
      <c r="G18" s="772"/>
      <c r="H18" s="773"/>
      <c r="I18" s="528"/>
      <c r="J18" s="528"/>
      <c r="K18" s="528"/>
      <c r="L18" s="254"/>
    </row>
    <row r="19" spans="1:12" s="43" customFormat="1" ht="15" customHeight="1" thickBot="1">
      <c r="A19" s="777" t="s">
        <v>38</v>
      </c>
      <c r="B19" s="777"/>
      <c r="C19" s="61">
        <f>I20-C18</f>
        <v>76084</v>
      </c>
      <c r="D19" s="61">
        <f>J20-D18</f>
        <v>91351</v>
      </c>
      <c r="E19" s="61">
        <f>K20-E18</f>
        <v>-47333</v>
      </c>
      <c r="F19" s="61">
        <f>L20-F18</f>
        <v>87823</v>
      </c>
      <c r="G19" s="586"/>
      <c r="H19" s="72"/>
      <c r="I19" s="72"/>
      <c r="J19" s="72"/>
      <c r="K19" s="72"/>
      <c r="L19" s="73"/>
    </row>
    <row r="20" spans="1:12" s="43" customFormat="1" ht="15" customHeight="1" thickBot="1" thickTop="1">
      <c r="A20" s="778" t="s">
        <v>67</v>
      </c>
      <c r="B20" s="778"/>
      <c r="C20" s="64">
        <f>SUM(C18:C19)</f>
        <v>247145</v>
      </c>
      <c r="D20" s="64">
        <f>SUM(D18:D19)</f>
        <v>314009</v>
      </c>
      <c r="E20" s="64">
        <f>SUM(E18:E19)</f>
        <v>176370</v>
      </c>
      <c r="F20" s="64">
        <f>SUM(F18:F19)</f>
        <v>285711</v>
      </c>
      <c r="G20" s="779" t="s">
        <v>66</v>
      </c>
      <c r="H20" s="780"/>
      <c r="I20" s="65">
        <f>SUM(I8:I19)</f>
        <v>247145</v>
      </c>
      <c r="J20" s="65">
        <f>SUM(J8:J19)</f>
        <v>314009</v>
      </c>
      <c r="K20" s="65">
        <f>SUM(K8:K19)</f>
        <v>176370</v>
      </c>
      <c r="L20" s="251">
        <f>SUM(L8:L19)</f>
        <v>285711</v>
      </c>
    </row>
    <row r="21" spans="1:12" s="43" customFormat="1" ht="15" customHeight="1" thickTop="1">
      <c r="A21" s="48" t="s">
        <v>16</v>
      </c>
      <c r="B21" s="49" t="s">
        <v>25</v>
      </c>
      <c r="C21" s="50">
        <f>'8.sz. melléklet'!D83</f>
        <v>0</v>
      </c>
      <c r="D21" s="50">
        <f>'8.sz. melléklet'!E83</f>
        <v>2500</v>
      </c>
      <c r="E21" s="50">
        <f>'8.sz. melléklet'!F83</f>
        <v>2500</v>
      </c>
      <c r="F21" s="50">
        <f>'8.sz. melléklet'!G83</f>
        <v>0</v>
      </c>
      <c r="G21" s="589" t="s">
        <v>16</v>
      </c>
      <c r="H21" s="590" t="s">
        <v>276</v>
      </c>
      <c r="I21" s="591">
        <f>'8.sz. melléklet'!D36+'9.sz. melléklet'!D26</f>
        <v>66993</v>
      </c>
      <c r="J21" s="591">
        <f>'8.sz. melléklet'!E36+'9.sz. melléklet'!E26</f>
        <v>90308</v>
      </c>
      <c r="K21" s="591">
        <f>'8.sz. melléklet'!F36+'9.sz. melléklet'!F26</f>
        <v>49335</v>
      </c>
      <c r="L21" s="597">
        <f>'8.sz. melléklet'!G36+'9.sz. melléklet'!G26</f>
        <v>102955</v>
      </c>
    </row>
    <row r="22" spans="1:12" s="43" customFormat="1" ht="15" customHeight="1">
      <c r="A22" s="48" t="s">
        <v>17</v>
      </c>
      <c r="B22" s="19" t="s">
        <v>637</v>
      </c>
      <c r="C22" s="20">
        <f>'8.sz. melléklet'!D88</f>
        <v>4632</v>
      </c>
      <c r="D22" s="20">
        <f>'8.sz. melléklet'!E88</f>
        <v>7147</v>
      </c>
      <c r="E22" s="20">
        <f>'8.sz. melléklet'!F88</f>
        <v>7152</v>
      </c>
      <c r="F22" s="20">
        <f>'8.sz. melléklet'!G88</f>
        <v>3793</v>
      </c>
      <c r="G22" s="592" t="s">
        <v>17</v>
      </c>
      <c r="H22" s="593" t="s">
        <v>555</v>
      </c>
      <c r="I22" s="594">
        <f>'8.sz. melléklet'!D43</f>
        <v>22795</v>
      </c>
      <c r="J22" s="594">
        <f>'8.sz. melléklet'!E43</f>
        <v>47266</v>
      </c>
      <c r="K22" s="594">
        <f>'8.sz. melléklet'!F43</f>
        <v>28252</v>
      </c>
      <c r="L22" s="598">
        <f>'8.sz. melléklet'!G43</f>
        <v>11092</v>
      </c>
    </row>
    <row r="23" spans="1:12" s="43" customFormat="1" ht="15" customHeight="1">
      <c r="A23" s="48" t="s">
        <v>58</v>
      </c>
      <c r="B23" s="19" t="s">
        <v>638</v>
      </c>
      <c r="C23" s="20">
        <f>'8.sz. melléklet'!D66</f>
        <v>19459</v>
      </c>
      <c r="D23" s="20">
        <f>'8.sz. melléklet'!E66</f>
        <v>45184</v>
      </c>
      <c r="E23" s="20">
        <f>'8.sz. melléklet'!F66</f>
        <v>20921</v>
      </c>
      <c r="F23" s="20">
        <f>'8.sz. melléklet'!G66</f>
        <v>24263</v>
      </c>
      <c r="G23" s="595" t="s">
        <v>58</v>
      </c>
      <c r="H23" s="49" t="s">
        <v>731</v>
      </c>
      <c r="I23" s="530">
        <f>'8.sz. melléklet'!D46</f>
        <v>7790</v>
      </c>
      <c r="J23" s="530">
        <f>'8.sz. melléklet'!E46</f>
        <v>10821</v>
      </c>
      <c r="K23" s="530">
        <f>'8.sz. melléklet'!F46</f>
        <v>9543</v>
      </c>
      <c r="L23" s="599">
        <f>'8.sz. melléklet'!G46</f>
        <v>3918</v>
      </c>
    </row>
    <row r="24" spans="1:12" s="43" customFormat="1" ht="15" customHeight="1">
      <c r="A24" s="48" t="s">
        <v>59</v>
      </c>
      <c r="B24" s="56" t="s">
        <v>636</v>
      </c>
      <c r="C24" s="20">
        <f>'8.sz. melléklet'!D65</f>
        <v>0</v>
      </c>
      <c r="D24" s="20">
        <f>'8.sz. melléklet'!E65</f>
        <v>344</v>
      </c>
      <c r="E24" s="20">
        <f>'8.sz. melléklet'!F65</f>
        <v>344</v>
      </c>
      <c r="F24" s="20">
        <f>'8.sz. melléklet'!G65</f>
        <v>0</v>
      </c>
      <c r="G24" s="592" t="s">
        <v>59</v>
      </c>
      <c r="H24" s="49" t="s">
        <v>732</v>
      </c>
      <c r="I24" s="256">
        <v>35000</v>
      </c>
      <c r="J24" s="250"/>
      <c r="K24" s="596"/>
      <c r="L24" s="55"/>
    </row>
    <row r="25" spans="1:12" s="43" customFormat="1" ht="15" customHeight="1">
      <c r="A25" s="70" t="s">
        <v>68</v>
      </c>
      <c r="B25" s="57"/>
      <c r="C25" s="20">
        <f>SUM(C21:C24)</f>
        <v>24091</v>
      </c>
      <c r="D25" s="20">
        <f>SUM(D21:D24)</f>
        <v>55175</v>
      </c>
      <c r="E25" s="20">
        <f>SUM(E21:E24)</f>
        <v>30917</v>
      </c>
      <c r="F25" s="32">
        <f>SUM(F21:F24)</f>
        <v>28056</v>
      </c>
      <c r="G25" s="66"/>
      <c r="H25" s="66"/>
      <c r="I25" s="66"/>
      <c r="J25"/>
      <c r="K25"/>
      <c r="L25" s="69"/>
    </row>
    <row r="26" spans="1:12" s="43" customFormat="1" ht="15" customHeight="1" thickBot="1">
      <c r="A26" s="71" t="s">
        <v>38</v>
      </c>
      <c r="B26" s="62"/>
      <c r="C26" s="61">
        <f>I27-C25</f>
        <v>108487</v>
      </c>
      <c r="D26" s="61">
        <f>J27-D25</f>
        <v>93220</v>
      </c>
      <c r="E26" s="61">
        <f>K27-E25</f>
        <v>56213</v>
      </c>
      <c r="F26" s="632">
        <f>L27-F25</f>
        <v>89909</v>
      </c>
      <c r="G26" s="72"/>
      <c r="H26" s="72"/>
      <c r="I26" s="72"/>
      <c r="J26"/>
      <c r="K26"/>
      <c r="L26" s="73"/>
    </row>
    <row r="27" spans="1:12" s="43" customFormat="1" ht="15" customHeight="1" thickBot="1" thickTop="1">
      <c r="A27" s="778" t="s">
        <v>69</v>
      </c>
      <c r="B27" s="778"/>
      <c r="C27" s="64">
        <f>SUM(C25:C26)</f>
        <v>132578</v>
      </c>
      <c r="D27" s="64">
        <f>SUM(D25:D26)</f>
        <v>148395</v>
      </c>
      <c r="E27" s="64">
        <f>SUM(E25:E26)</f>
        <v>87130</v>
      </c>
      <c r="F27" s="251">
        <f>SUM(F25:F26)</f>
        <v>117965</v>
      </c>
      <c r="G27" s="779" t="s">
        <v>70</v>
      </c>
      <c r="H27" s="780"/>
      <c r="I27" s="65">
        <f>SUM(I21:I25)</f>
        <v>132578</v>
      </c>
      <c r="J27" s="65">
        <f>SUM(J21:J25)</f>
        <v>148395</v>
      </c>
      <c r="K27" s="64">
        <f>SUM(K21:K25)</f>
        <v>87130</v>
      </c>
      <c r="L27" s="251">
        <f>SUM(L21:L25)</f>
        <v>117965</v>
      </c>
    </row>
    <row r="28" spans="1:12" s="43" customFormat="1" ht="15" customHeight="1" thickBot="1" thickTop="1">
      <c r="A28" s="774" t="s">
        <v>71</v>
      </c>
      <c r="B28" s="774"/>
      <c r="C28" s="74">
        <f>C20+C27</f>
        <v>379723</v>
      </c>
      <c r="D28" s="74">
        <f>D20+D27</f>
        <v>462404</v>
      </c>
      <c r="E28" s="74">
        <f>E20+E27</f>
        <v>263500</v>
      </c>
      <c r="F28" s="252">
        <f>F20+F27</f>
        <v>403676</v>
      </c>
      <c r="G28" s="775" t="s">
        <v>72</v>
      </c>
      <c r="H28" s="776"/>
      <c r="I28" s="473">
        <f>I20+I27</f>
        <v>379723</v>
      </c>
      <c r="J28" s="75">
        <f>J20+J27</f>
        <v>462404</v>
      </c>
      <c r="K28" s="74">
        <f>K20+K27</f>
        <v>263500</v>
      </c>
      <c r="L28" s="252">
        <f>L20+L27</f>
        <v>403676</v>
      </c>
    </row>
    <row r="29" spans="1:11" ht="12.75" thickTop="1">
      <c r="A29" s="76"/>
      <c r="B29" s="76"/>
      <c r="C29" s="76"/>
      <c r="E29" s="76"/>
      <c r="G29" s="76"/>
      <c r="H29" s="76"/>
      <c r="I29" s="76"/>
      <c r="K29" s="76"/>
    </row>
    <row r="32" spans="7:12" ht="12">
      <c r="G32"/>
      <c r="H32"/>
      <c r="I32"/>
      <c r="J32"/>
      <c r="K32"/>
      <c r="L32"/>
    </row>
    <row r="33" spans="7:12" ht="12">
      <c r="G33"/>
      <c r="H33"/>
      <c r="I33"/>
      <c r="J33"/>
      <c r="K33"/>
      <c r="L33"/>
    </row>
    <row r="34" spans="7:12" ht="12">
      <c r="G34"/>
      <c r="H34"/>
      <c r="I34"/>
      <c r="J34"/>
      <c r="K34"/>
      <c r="L34"/>
    </row>
    <row r="35" spans="7:12" ht="12">
      <c r="G35"/>
      <c r="H35"/>
      <c r="I35"/>
      <c r="J35"/>
      <c r="K35"/>
      <c r="L35"/>
    </row>
    <row r="36" spans="7:12" ht="12">
      <c r="G36"/>
      <c r="H36"/>
      <c r="I36"/>
      <c r="J36"/>
      <c r="K36"/>
      <c r="L36"/>
    </row>
    <row r="37" spans="7:12" ht="12">
      <c r="G37"/>
      <c r="H37"/>
      <c r="I37"/>
      <c r="J37"/>
      <c r="K37"/>
      <c r="L37"/>
    </row>
    <row r="38" spans="7:12" ht="12">
      <c r="G38"/>
      <c r="H38"/>
      <c r="I38"/>
      <c r="J38"/>
      <c r="K38"/>
      <c r="L38"/>
    </row>
    <row r="39" spans="7:12" ht="12">
      <c r="G39"/>
      <c r="H39"/>
      <c r="I39"/>
      <c r="J39"/>
      <c r="K39"/>
      <c r="L39"/>
    </row>
    <row r="40" spans="7:12" ht="12">
      <c r="G40"/>
      <c r="H40"/>
      <c r="I40"/>
      <c r="J40"/>
      <c r="K40"/>
      <c r="L40"/>
    </row>
  </sheetData>
  <sheetProtection selectLockedCells="1" selectUnlockedCells="1"/>
  <mergeCells count="12">
    <mergeCell ref="A27:B27"/>
    <mergeCell ref="G27:H27"/>
    <mergeCell ref="A4:L4"/>
    <mergeCell ref="A7:B7"/>
    <mergeCell ref="G7:H7"/>
    <mergeCell ref="A18:B18"/>
    <mergeCell ref="G18:H18"/>
    <mergeCell ref="A28:B28"/>
    <mergeCell ref="G28:H28"/>
    <mergeCell ref="A19:B19"/>
    <mergeCell ref="A20:B20"/>
    <mergeCell ref="G20:H2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7" width="9.7109375" style="1" customWidth="1"/>
  </cols>
  <sheetData>
    <row r="1" spans="1:8" s="43" customFormat="1" ht="15" customHeight="1">
      <c r="A1" s="782" t="s">
        <v>92</v>
      </c>
      <c r="B1" s="782"/>
      <c r="C1" s="782"/>
      <c r="D1" s="782"/>
      <c r="E1" s="782"/>
      <c r="F1" s="782"/>
      <c r="G1" s="782"/>
      <c r="H1" s="77"/>
    </row>
    <row r="2" spans="2:8" s="43" customFormat="1" ht="15" customHeight="1">
      <c r="B2" s="3"/>
      <c r="C2" s="3"/>
      <c r="D2" s="3"/>
      <c r="E2" s="3"/>
      <c r="F2" s="2"/>
      <c r="G2" s="2" t="str">
        <f>'2.sz. melléklet'!G2</f>
        <v>az 1/2015. (II.18.) önkormányzati rendelethez</v>
      </c>
      <c r="H2" s="77"/>
    </row>
    <row r="3" spans="1:7" s="43" customFormat="1" ht="15" customHeight="1">
      <c r="A3" s="45"/>
      <c r="B3" s="46"/>
      <c r="C3" s="46"/>
      <c r="D3" s="46"/>
      <c r="E3" s="46"/>
      <c r="F3" s="46"/>
      <c r="G3" s="46"/>
    </row>
    <row r="4" spans="1:8" s="43" customFormat="1" ht="15" customHeight="1">
      <c r="A4" s="783" t="s">
        <v>74</v>
      </c>
      <c r="B4" s="783"/>
      <c r="C4" s="783"/>
      <c r="D4" s="783"/>
      <c r="E4" s="783"/>
      <c r="F4" s="783"/>
      <c r="G4" s="783"/>
      <c r="H4" s="42"/>
    </row>
    <row r="5" spans="1:8" s="43" customFormat="1" ht="15" customHeight="1">
      <c r="A5" s="78"/>
      <c r="B5" s="78"/>
      <c r="C5" s="78"/>
      <c r="D5" s="78"/>
      <c r="E5" s="78"/>
      <c r="F5" s="78"/>
      <c r="G5" s="78"/>
      <c r="H5" s="42"/>
    </row>
    <row r="6" spans="1:8" s="43" customFormat="1" ht="15" customHeight="1" thickBot="1">
      <c r="A6" s="79"/>
      <c r="B6" s="79"/>
      <c r="C6" s="79"/>
      <c r="D6" s="80"/>
      <c r="E6" s="784" t="s">
        <v>1</v>
      </c>
      <c r="F6" s="784"/>
      <c r="G6" s="784"/>
      <c r="H6" s="42"/>
    </row>
    <row r="7" spans="1:8" s="43" customFormat="1" ht="31.5" thickTop="1">
      <c r="A7" s="7" t="s">
        <v>2</v>
      </c>
      <c r="B7" s="8" t="s">
        <v>3</v>
      </c>
      <c r="C7" s="9" t="s">
        <v>4</v>
      </c>
      <c r="D7" s="9" t="s">
        <v>693</v>
      </c>
      <c r="E7" s="9" t="s">
        <v>694</v>
      </c>
      <c r="F7" s="9" t="s">
        <v>695</v>
      </c>
      <c r="G7" s="465" t="s">
        <v>720</v>
      </c>
      <c r="H7" s="42"/>
    </row>
    <row r="8" spans="1:8" s="43" customFormat="1" ht="15" customHeight="1" thickBot="1">
      <c r="A8" s="11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4" t="s">
        <v>12</v>
      </c>
      <c r="H8" s="42"/>
    </row>
    <row r="9" spans="1:8" s="43" customFormat="1" ht="15" customHeight="1" thickTop="1">
      <c r="A9" s="785" t="s">
        <v>13</v>
      </c>
      <c r="B9" s="785"/>
      <c r="C9" s="785"/>
      <c r="D9" s="785"/>
      <c r="E9" s="785"/>
      <c r="F9" s="785"/>
      <c r="G9" s="785"/>
      <c r="H9" s="42"/>
    </row>
    <row r="10" spans="1:8" s="518" customFormat="1" ht="15" customHeight="1">
      <c r="A10" s="503" t="s">
        <v>76</v>
      </c>
      <c r="B10" s="504" t="s">
        <v>15</v>
      </c>
      <c r="C10" s="505">
        <f>'8.sz. melléklet'!D74+'9.sz. melléklet'!D34</f>
        <v>52868</v>
      </c>
      <c r="D10" s="505">
        <f>'8.sz. melléklet'!E74+'9.sz. melléklet'!E34</f>
        <v>68582</v>
      </c>
      <c r="E10" s="505">
        <f>'8.sz. melléklet'!F74+'9.sz. melléklet'!F34</f>
        <v>68566</v>
      </c>
      <c r="F10" s="505">
        <f>'8.sz. melléklet'!G74+'9.sz. melléklet'!G34</f>
        <v>57194</v>
      </c>
      <c r="G10" s="83">
        <f>F10/C10</f>
        <v>1.0818264356510554</v>
      </c>
      <c r="H10" s="517"/>
    </row>
    <row r="11" spans="1:8" s="43" customFormat="1" ht="15" customHeight="1">
      <c r="A11" s="519" t="s">
        <v>22</v>
      </c>
      <c r="B11" s="520" t="s">
        <v>18</v>
      </c>
      <c r="C11" s="521">
        <f>SUM(C12:C14)</f>
        <v>59806</v>
      </c>
      <c r="D11" s="521">
        <f>SUM(D12:D14)</f>
        <v>77976</v>
      </c>
      <c r="E11" s="521">
        <f>SUM(E12:E14)</f>
        <v>80029</v>
      </c>
      <c r="F11" s="521">
        <f>SUM(F12:F14)</f>
        <v>77873</v>
      </c>
      <c r="G11" s="522">
        <f>F11/C11</f>
        <v>1.30209343544126</v>
      </c>
      <c r="H11" s="42"/>
    </row>
    <row r="12" spans="1:8" s="43" customFormat="1" ht="15" customHeight="1">
      <c r="A12" s="87"/>
      <c r="B12" s="94" t="s">
        <v>623</v>
      </c>
      <c r="C12" s="508">
        <f>'8.sz. melléklet'!D68</f>
        <v>45000</v>
      </c>
      <c r="D12" s="508">
        <f>'8.sz. melléklet'!E68</f>
        <v>48000</v>
      </c>
      <c r="E12" s="508">
        <f>'8.sz. melléklet'!F68</f>
        <v>49009</v>
      </c>
      <c r="F12" s="508">
        <f>'8.sz. melléklet'!G68</f>
        <v>48050</v>
      </c>
      <c r="G12" s="506"/>
      <c r="H12" s="42"/>
    </row>
    <row r="13" spans="1:8" s="43" customFormat="1" ht="15" customHeight="1">
      <c r="A13" s="87"/>
      <c r="B13" s="94" t="s">
        <v>622</v>
      </c>
      <c r="C13" s="508">
        <f>'8.sz. melléklet'!D69</f>
        <v>14701</v>
      </c>
      <c r="D13" s="508">
        <f>'8.sz. melléklet'!E69</f>
        <v>29664</v>
      </c>
      <c r="E13" s="508">
        <f>'8.sz. melléklet'!F69</f>
        <v>30591</v>
      </c>
      <c r="F13" s="508">
        <f>'8.sz. melléklet'!G69</f>
        <v>29450</v>
      </c>
      <c r="G13" s="506"/>
      <c r="H13" s="42"/>
    </row>
    <row r="14" spans="1:8" s="43" customFormat="1" ht="15" customHeight="1">
      <c r="A14" s="58"/>
      <c r="B14" s="99" t="s">
        <v>621</v>
      </c>
      <c r="C14" s="100">
        <f>'8.sz. melléklet'!D73</f>
        <v>105</v>
      </c>
      <c r="D14" s="100">
        <f>'8.sz. melléklet'!E73</f>
        <v>312</v>
      </c>
      <c r="E14" s="100">
        <f>'8.sz. melléklet'!F73</f>
        <v>429</v>
      </c>
      <c r="F14" s="100">
        <f>'8.sz. melléklet'!G73</f>
        <v>373</v>
      </c>
      <c r="G14" s="506"/>
      <c r="H14" s="42"/>
    </row>
    <row r="15" spans="1:8" s="43" customFormat="1" ht="15" customHeight="1">
      <c r="A15" s="90" t="s">
        <v>86</v>
      </c>
      <c r="B15" s="91" t="s">
        <v>568</v>
      </c>
      <c r="C15" s="92">
        <f>C16+C32</f>
        <v>58157</v>
      </c>
      <c r="D15" s="92">
        <f>D16+D32</f>
        <v>74795</v>
      </c>
      <c r="E15" s="92">
        <f>E16+E32</f>
        <v>73928</v>
      </c>
      <c r="F15" s="92">
        <f>F16+F32</f>
        <v>62466</v>
      </c>
      <c r="G15" s="83">
        <f>F15/C15</f>
        <v>1.0740925426002028</v>
      </c>
      <c r="H15" s="42"/>
    </row>
    <row r="16" spans="1:8" s="43" customFormat="1" ht="15" customHeight="1">
      <c r="A16" s="84"/>
      <c r="B16" s="85" t="s">
        <v>625</v>
      </c>
      <c r="C16" s="61">
        <f>SUM(C17:C31)</f>
        <v>53468</v>
      </c>
      <c r="D16" s="61">
        <f>SUM(D17:D31)</f>
        <v>66037</v>
      </c>
      <c r="E16" s="61">
        <f>SUM(E17:E31)</f>
        <v>65929</v>
      </c>
      <c r="F16" s="61">
        <f>SUM(F17:F31)</f>
        <v>59177</v>
      </c>
      <c r="G16" s="86">
        <f>F16/C16</f>
        <v>1.10677414528316</v>
      </c>
      <c r="H16" s="42"/>
    </row>
    <row r="17" spans="1:8" s="43" customFormat="1" ht="15" customHeight="1">
      <c r="A17" s="87"/>
      <c r="B17" s="94" t="s">
        <v>733</v>
      </c>
      <c r="C17" s="508"/>
      <c r="D17" s="508"/>
      <c r="E17" s="508"/>
      <c r="F17" s="510"/>
      <c r="G17" s="506"/>
      <c r="H17" s="42"/>
    </row>
    <row r="18" spans="1:8" s="43" customFormat="1" ht="15" customHeight="1">
      <c r="A18" s="87"/>
      <c r="B18" s="94" t="s">
        <v>77</v>
      </c>
      <c r="C18" s="511">
        <v>14996</v>
      </c>
      <c r="D18" s="511">
        <v>14996</v>
      </c>
      <c r="E18" s="508">
        <v>14996</v>
      </c>
      <c r="F18" s="511">
        <v>16113</v>
      </c>
      <c r="G18" s="506"/>
      <c r="H18" s="42"/>
    </row>
    <row r="19" spans="1:8" s="43" customFormat="1" ht="15" customHeight="1">
      <c r="A19" s="87"/>
      <c r="B19" s="94" t="s">
        <v>78</v>
      </c>
      <c r="C19" s="511">
        <v>3775</v>
      </c>
      <c r="D19" s="511">
        <v>3775</v>
      </c>
      <c r="E19" s="508">
        <v>3775</v>
      </c>
      <c r="F19" s="511">
        <v>3342</v>
      </c>
      <c r="G19" s="506"/>
      <c r="H19" s="42"/>
    </row>
    <row r="20" spans="1:8" s="43" customFormat="1" ht="15" customHeight="1">
      <c r="A20" s="87"/>
      <c r="B20" s="94" t="s">
        <v>79</v>
      </c>
      <c r="C20" s="600"/>
      <c r="D20" s="600">
        <v>601</v>
      </c>
      <c r="E20" s="508">
        <v>664</v>
      </c>
      <c r="F20" s="510"/>
      <c r="G20" s="506"/>
      <c r="H20" s="42"/>
    </row>
    <row r="21" spans="1:8" s="43" customFormat="1" ht="15" customHeight="1">
      <c r="A21" s="87"/>
      <c r="B21" s="94" t="s">
        <v>80</v>
      </c>
      <c r="C21" s="511">
        <v>1058</v>
      </c>
      <c r="D21" s="511">
        <v>1058</v>
      </c>
      <c r="E21" s="508">
        <v>1058</v>
      </c>
      <c r="F21" s="511">
        <v>1895</v>
      </c>
      <c r="G21" s="506"/>
      <c r="H21" s="42"/>
    </row>
    <row r="22" spans="1:8" s="43" customFormat="1" ht="15" customHeight="1">
      <c r="A22" s="87"/>
      <c r="B22" s="94" t="s">
        <v>81</v>
      </c>
      <c r="C22" s="511">
        <v>277</v>
      </c>
      <c r="D22" s="511">
        <v>277</v>
      </c>
      <c r="E22" s="508">
        <v>277</v>
      </c>
      <c r="F22" s="511">
        <v>277</v>
      </c>
      <c r="G22" s="506"/>
      <c r="H22" s="42"/>
    </row>
    <row r="23" spans="1:8" s="43" customFormat="1" ht="22.5">
      <c r="A23" s="87"/>
      <c r="B23" s="512" t="s">
        <v>734</v>
      </c>
      <c r="C23" s="511">
        <v>11511</v>
      </c>
      <c r="D23" s="511">
        <v>11511</v>
      </c>
      <c r="E23" s="508">
        <v>11374</v>
      </c>
      <c r="F23" s="511">
        <v>12201</v>
      </c>
      <c r="G23" s="506"/>
      <c r="H23" s="42"/>
    </row>
    <row r="24" spans="1:8" s="43" customFormat="1" ht="15" customHeight="1">
      <c r="A24" s="87"/>
      <c r="B24" s="94" t="s">
        <v>735</v>
      </c>
      <c r="C24" s="511">
        <v>1232</v>
      </c>
      <c r="D24" s="511">
        <v>1232</v>
      </c>
      <c r="E24" s="508">
        <v>1213</v>
      </c>
      <c r="F24" s="511">
        <v>1540</v>
      </c>
      <c r="G24" s="506"/>
      <c r="H24" s="42"/>
    </row>
    <row r="25" spans="1:8" s="43" customFormat="1" ht="15" customHeight="1">
      <c r="A25" s="87"/>
      <c r="B25" s="94" t="s">
        <v>82</v>
      </c>
      <c r="C25" s="511">
        <v>1436</v>
      </c>
      <c r="D25" s="511">
        <v>1436</v>
      </c>
      <c r="E25" s="508">
        <v>1371</v>
      </c>
      <c r="F25" s="511">
        <v>1371</v>
      </c>
      <c r="G25" s="506"/>
      <c r="H25" s="42"/>
    </row>
    <row r="26" spans="1:8" s="43" customFormat="1" ht="15" customHeight="1">
      <c r="A26" s="87"/>
      <c r="B26" s="94" t="s">
        <v>83</v>
      </c>
      <c r="C26" s="511">
        <v>799</v>
      </c>
      <c r="D26" s="511">
        <v>799</v>
      </c>
      <c r="E26" s="508">
        <v>799</v>
      </c>
      <c r="F26" s="511">
        <v>1200</v>
      </c>
      <c r="G26" s="506"/>
      <c r="H26" s="42"/>
    </row>
    <row r="27" spans="1:8" s="43" customFormat="1" ht="15" customHeight="1">
      <c r="A27" s="87"/>
      <c r="B27" s="94" t="s">
        <v>84</v>
      </c>
      <c r="C27" s="511">
        <v>18271</v>
      </c>
      <c r="D27" s="511">
        <v>18271</v>
      </c>
      <c r="E27" s="508">
        <v>18272</v>
      </c>
      <c r="F27" s="511">
        <v>21126</v>
      </c>
      <c r="G27" s="506"/>
      <c r="H27" s="42"/>
    </row>
    <row r="28" spans="1:8" s="43" customFormat="1" ht="15" customHeight="1">
      <c r="A28" s="87"/>
      <c r="B28" s="513" t="s">
        <v>85</v>
      </c>
      <c r="C28" s="511">
        <v>113</v>
      </c>
      <c r="D28" s="511">
        <v>113</v>
      </c>
      <c r="E28" s="508">
        <v>113</v>
      </c>
      <c r="F28" s="511">
        <v>112</v>
      </c>
      <c r="G28" s="506"/>
      <c r="H28" s="42"/>
    </row>
    <row r="29" spans="1:8" s="43" customFormat="1" ht="15" customHeight="1">
      <c r="A29" s="87"/>
      <c r="B29" s="513" t="s">
        <v>736</v>
      </c>
      <c r="C29" s="600"/>
      <c r="D29" s="601">
        <v>10277</v>
      </c>
      <c r="E29" s="508">
        <v>10277</v>
      </c>
      <c r="F29" s="510"/>
      <c r="G29" s="506"/>
      <c r="H29" s="42"/>
    </row>
    <row r="30" spans="1:8" s="43" customFormat="1" ht="15" customHeight="1">
      <c r="A30" s="87"/>
      <c r="B30" s="513" t="s">
        <v>737</v>
      </c>
      <c r="C30" s="600"/>
      <c r="D30" s="601">
        <v>59</v>
      </c>
      <c r="E30" s="508">
        <v>59</v>
      </c>
      <c r="F30" s="510"/>
      <c r="G30" s="506"/>
      <c r="H30" s="42"/>
    </row>
    <row r="31" spans="1:8" s="43" customFormat="1" ht="15" customHeight="1">
      <c r="A31" s="87"/>
      <c r="B31" s="513" t="s">
        <v>738</v>
      </c>
      <c r="C31" s="600"/>
      <c r="D31" s="601">
        <v>1632</v>
      </c>
      <c r="E31" s="508">
        <v>1681</v>
      </c>
      <c r="F31" s="510"/>
      <c r="G31" s="506"/>
      <c r="H31" s="42"/>
    </row>
    <row r="32" spans="1:8" s="43" customFormat="1" ht="15" customHeight="1">
      <c r="A32" s="58"/>
      <c r="B32" s="49" t="s">
        <v>626</v>
      </c>
      <c r="C32" s="89">
        <f>'8.sz. melléklet'!D63</f>
        <v>4689</v>
      </c>
      <c r="D32" s="89">
        <f>'8.sz. melléklet'!E63</f>
        <v>8758</v>
      </c>
      <c r="E32" s="89">
        <f>'8.sz. melléklet'!F63</f>
        <v>7999</v>
      </c>
      <c r="F32" s="89">
        <f>'8.sz. melléklet'!G63</f>
        <v>3289</v>
      </c>
      <c r="G32" s="147">
        <f aca="true" t="shared" si="0" ref="G32:G37">F32/C32</f>
        <v>0.7014288760929835</v>
      </c>
      <c r="H32" s="42"/>
    </row>
    <row r="33" spans="1:8" s="509" customFormat="1" ht="15" customHeight="1">
      <c r="A33" s="95" t="s">
        <v>87</v>
      </c>
      <c r="B33" s="27" t="s">
        <v>613</v>
      </c>
      <c r="C33" s="28">
        <f>'8.sz. melléklet'!D85</f>
        <v>230</v>
      </c>
      <c r="D33" s="28">
        <f>'8.sz. melléklet'!E85</f>
        <v>1305</v>
      </c>
      <c r="E33" s="28">
        <f>'8.sz. melléklet'!F85</f>
        <v>1180</v>
      </c>
      <c r="F33" s="28">
        <f>'8.sz. melléklet'!G85</f>
        <v>355</v>
      </c>
      <c r="G33" s="96">
        <f t="shared" si="0"/>
        <v>1.5434782608695652</v>
      </c>
      <c r="H33" s="42"/>
    </row>
    <row r="34" spans="1:8" s="43" customFormat="1" ht="15" customHeight="1">
      <c r="A34" s="749" t="s">
        <v>88</v>
      </c>
      <c r="B34" s="749"/>
      <c r="C34" s="30">
        <f>C10+C11+C15+C33</f>
        <v>171061</v>
      </c>
      <c r="D34" s="30">
        <f>D10+D11+D15+D33</f>
        <v>222658</v>
      </c>
      <c r="E34" s="30">
        <f>E10+E11+E15+E33</f>
        <v>223703</v>
      </c>
      <c r="F34" s="30">
        <f>F10+F11+F15+F33</f>
        <v>197888</v>
      </c>
      <c r="G34" s="97">
        <f t="shared" si="0"/>
        <v>1.1568270967666505</v>
      </c>
      <c r="H34" s="42"/>
    </row>
    <row r="35" spans="1:8" s="43" customFormat="1" ht="15" customHeight="1">
      <c r="A35" s="84" t="s">
        <v>30</v>
      </c>
      <c r="B35" s="85" t="s">
        <v>89</v>
      </c>
      <c r="C35" s="61">
        <f>SUM(C36)</f>
        <v>76084</v>
      </c>
      <c r="D35" s="61">
        <f>SUM(D36)</f>
        <v>91351</v>
      </c>
      <c r="E35" s="61">
        <f>SUM(E36)</f>
        <v>-47333</v>
      </c>
      <c r="F35" s="61">
        <f>SUM(F36)</f>
        <v>87823</v>
      </c>
      <c r="G35" s="98">
        <f t="shared" si="0"/>
        <v>1.1542899952683876</v>
      </c>
      <c r="H35" s="42"/>
    </row>
    <row r="36" spans="1:8" s="43" customFormat="1" ht="15" customHeight="1" thickBot="1">
      <c r="A36" s="523"/>
      <c r="B36" s="524" t="s">
        <v>90</v>
      </c>
      <c r="C36" s="525">
        <f>'3.sz. melléklet'!C19</f>
        <v>76084</v>
      </c>
      <c r="D36" s="525">
        <f>'3.sz. melléklet'!D19</f>
        <v>91351</v>
      </c>
      <c r="E36" s="525">
        <f>'3.sz. melléklet'!E19</f>
        <v>-47333</v>
      </c>
      <c r="F36" s="525">
        <f>'3.sz. melléklet'!F19</f>
        <v>87823</v>
      </c>
      <c r="G36" s="602">
        <f t="shared" si="0"/>
        <v>1.1542899952683876</v>
      </c>
      <c r="H36" s="42"/>
    </row>
    <row r="37" spans="1:8" s="43" customFormat="1" ht="15" customHeight="1" thickBot="1" thickTop="1">
      <c r="A37" s="781" t="s">
        <v>91</v>
      </c>
      <c r="B37" s="781"/>
      <c r="C37" s="74">
        <f>C35+C34</f>
        <v>247145</v>
      </c>
      <c r="D37" s="74">
        <f>D35+D34</f>
        <v>314009</v>
      </c>
      <c r="E37" s="74">
        <f>E35+E34</f>
        <v>176370</v>
      </c>
      <c r="F37" s="74">
        <f>F35+F34</f>
        <v>285711</v>
      </c>
      <c r="G37" s="104">
        <f t="shared" si="0"/>
        <v>1.156046045843533</v>
      </c>
      <c r="H37" s="42"/>
    </row>
  </sheetData>
  <sheetProtection selectLockedCells="1" selectUnlockedCells="1"/>
  <mergeCells count="6">
    <mergeCell ref="A34:B34"/>
    <mergeCell ref="A37:B37"/>
    <mergeCell ref="A1:G1"/>
    <mergeCell ref="A4:G4"/>
    <mergeCell ref="E6:G6"/>
    <mergeCell ref="A9:G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5.7109375" style="0" customWidth="1"/>
    <col min="4" max="8" width="9.7109375" style="0" customWidth="1"/>
  </cols>
  <sheetData>
    <row r="1" spans="1:8" s="43" customFormat="1" ht="15" customHeight="1">
      <c r="A1" s="782" t="s">
        <v>102</v>
      </c>
      <c r="B1" s="782"/>
      <c r="C1" s="782"/>
      <c r="D1" s="782"/>
      <c r="E1" s="782"/>
      <c r="F1" s="782"/>
      <c r="G1" s="782"/>
      <c r="H1" s="782"/>
    </row>
    <row r="2" spans="1:8" s="43" customFormat="1" ht="15" customHeight="1">
      <c r="A2" s="3"/>
      <c r="B2" s="3"/>
      <c r="C2" s="3"/>
      <c r="D2" s="3"/>
      <c r="E2" s="3"/>
      <c r="F2" s="3"/>
      <c r="G2" s="3"/>
      <c r="H2" s="2" t="str">
        <f>'2.sz. melléklet'!G2</f>
        <v>az 1/2015. (II.18.) önkormányzati rendelethez</v>
      </c>
    </row>
    <row r="3" spans="1:8" s="43" customFormat="1" ht="15" customHeight="1">
      <c r="A3" s="45"/>
      <c r="B3" s="46"/>
      <c r="C3" s="46"/>
      <c r="D3" s="46"/>
      <c r="E3" s="46"/>
      <c r="F3" s="46"/>
      <c r="G3" s="46"/>
      <c r="H3" s="46"/>
    </row>
    <row r="4" spans="1:8" s="43" customFormat="1" ht="15" customHeight="1">
      <c r="A4" s="783" t="s">
        <v>93</v>
      </c>
      <c r="B4" s="783"/>
      <c r="C4" s="783"/>
      <c r="D4" s="783"/>
      <c r="E4" s="783"/>
      <c r="F4" s="783"/>
      <c r="G4" s="783"/>
      <c r="H4" s="783"/>
    </row>
    <row r="5" spans="1:8" s="43" customFormat="1" ht="15" customHeight="1">
      <c r="A5" s="783" t="s">
        <v>94</v>
      </c>
      <c r="B5" s="783"/>
      <c r="C5" s="783"/>
      <c r="D5" s="783"/>
      <c r="E5" s="783"/>
      <c r="F5" s="783"/>
      <c r="G5" s="783"/>
      <c r="H5" s="783"/>
    </row>
    <row r="6" spans="1:8" s="43" customFormat="1" ht="15" customHeight="1">
      <c r="A6" s="46"/>
      <c r="B6" s="79"/>
      <c r="C6" s="79"/>
      <c r="D6" s="79"/>
      <c r="E6" s="79"/>
      <c r="F6" s="79"/>
      <c r="G6" s="79"/>
      <c r="H6" s="79"/>
    </row>
    <row r="7" spans="1:8" s="43" customFormat="1" ht="15" customHeight="1" thickBot="1">
      <c r="A7" s="46"/>
      <c r="B7" s="46"/>
      <c r="C7" s="46"/>
      <c r="D7" s="46"/>
      <c r="E7" s="46"/>
      <c r="F7" s="46"/>
      <c r="G7" s="46"/>
      <c r="H7" s="105" t="s">
        <v>1</v>
      </c>
    </row>
    <row r="8" spans="1:8" s="43" customFormat="1" ht="31.5" thickTop="1">
      <c r="A8" s="7" t="s">
        <v>95</v>
      </c>
      <c r="B8" s="9" t="s">
        <v>159</v>
      </c>
      <c r="C8" s="9" t="s">
        <v>492</v>
      </c>
      <c r="D8" s="9" t="s">
        <v>4</v>
      </c>
      <c r="E8" s="9" t="s">
        <v>693</v>
      </c>
      <c r="F8" s="9" t="s">
        <v>694</v>
      </c>
      <c r="G8" s="9" t="s">
        <v>695</v>
      </c>
      <c r="H8" s="465" t="s">
        <v>720</v>
      </c>
    </row>
    <row r="9" spans="1:8" s="43" customFormat="1" ht="15" customHeight="1" thickBot="1">
      <c r="A9" s="142" t="s">
        <v>6</v>
      </c>
      <c r="B9" s="13" t="s">
        <v>7</v>
      </c>
      <c r="C9" s="13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118" t="s">
        <v>75</v>
      </c>
    </row>
    <row r="10" spans="1:8" s="43" customFormat="1" ht="15" customHeight="1" thickTop="1">
      <c r="A10" s="787" t="s">
        <v>44</v>
      </c>
      <c r="B10" s="787"/>
      <c r="C10" s="787"/>
      <c r="D10" s="787"/>
      <c r="E10" s="787"/>
      <c r="F10" s="787"/>
      <c r="G10" s="787"/>
      <c r="H10" s="787"/>
    </row>
    <row r="11" spans="1:8" s="43" customFormat="1" ht="15" customHeight="1">
      <c r="A11" s="87" t="s">
        <v>16</v>
      </c>
      <c r="B11" s="68" t="s">
        <v>160</v>
      </c>
      <c r="C11" s="68" t="s">
        <v>493</v>
      </c>
      <c r="D11" s="89">
        <f>'8.sz. melléklet'!D9+'9.sz. melléklet'!D8</f>
        <v>38823</v>
      </c>
      <c r="E11" s="89">
        <f>'8.sz. melléklet'!E9+'9.sz. melléklet'!E8</f>
        <v>42941</v>
      </c>
      <c r="F11" s="89">
        <f>'8.sz. melléklet'!F9+'9.sz. melléklet'!F8</f>
        <v>40210</v>
      </c>
      <c r="G11" s="89">
        <f>'8.sz. melléklet'!G9+'9.sz. melléklet'!G8</f>
        <v>45122</v>
      </c>
      <c r="H11" s="86">
        <f>G11/D11</f>
        <v>1.1622491821858176</v>
      </c>
    </row>
    <row r="12" spans="1:8" s="43" customFormat="1" ht="15" customHeight="1">
      <c r="A12" s="87" t="s">
        <v>17</v>
      </c>
      <c r="B12" s="68" t="s">
        <v>57</v>
      </c>
      <c r="C12" s="68" t="s">
        <v>503</v>
      </c>
      <c r="D12" s="89">
        <f>'8.sz. melléklet'!D19+'9.sz. melléklet'!D18</f>
        <v>10624</v>
      </c>
      <c r="E12" s="89">
        <f>'8.sz. melléklet'!E19+'9.sz. melléklet'!E18</f>
        <v>12825</v>
      </c>
      <c r="F12" s="89">
        <f>'8.sz. melléklet'!F19+'9.sz. melléklet'!F18</f>
        <v>10436</v>
      </c>
      <c r="G12" s="89">
        <f>'8.sz. melléklet'!G19+'9.sz. melléklet'!G18</f>
        <v>13216</v>
      </c>
      <c r="H12" s="86">
        <f aca="true" t="shared" si="0" ref="H12:H20">G12/D12</f>
        <v>1.2439759036144578</v>
      </c>
    </row>
    <row r="13" spans="1:8" s="43" customFormat="1" ht="15" customHeight="1">
      <c r="A13" s="87" t="s">
        <v>58</v>
      </c>
      <c r="B13" s="68" t="s">
        <v>166</v>
      </c>
      <c r="C13" s="68" t="s">
        <v>504</v>
      </c>
      <c r="D13" s="89">
        <f>'8.sz. melléklet'!D20+'9.sz. melléklet'!D19</f>
        <v>101188</v>
      </c>
      <c r="E13" s="89">
        <f>'8.sz. melléklet'!E20+'9.sz. melléklet'!E19</f>
        <v>108058</v>
      </c>
      <c r="F13" s="89">
        <f>'8.sz. melléklet'!F20+'9.sz. melléklet'!F19</f>
        <v>89173</v>
      </c>
      <c r="G13" s="89">
        <f>'8.sz. melléklet'!G20+'9.sz. melléklet'!G19</f>
        <v>113778</v>
      </c>
      <c r="H13" s="86">
        <f t="shared" si="0"/>
        <v>1.124421868205716</v>
      </c>
    </row>
    <row r="14" spans="1:8" s="43" customFormat="1" ht="15" customHeight="1">
      <c r="A14" s="87" t="s">
        <v>59</v>
      </c>
      <c r="B14" s="68" t="s">
        <v>630</v>
      </c>
      <c r="C14" s="68" t="s">
        <v>528</v>
      </c>
      <c r="D14" s="89">
        <f>'8.sz. melléklet'!D29</f>
        <v>6020</v>
      </c>
      <c r="E14" s="89">
        <f>'8.sz. melléklet'!E29</f>
        <v>5935</v>
      </c>
      <c r="F14" s="89">
        <f>'8.sz. melléklet'!F29</f>
        <v>3505</v>
      </c>
      <c r="G14" s="89">
        <f>'8.sz. melléklet'!G29</f>
        <v>3717</v>
      </c>
      <c r="H14" s="86">
        <f t="shared" si="0"/>
        <v>0.6174418604651163</v>
      </c>
    </row>
    <row r="15" spans="1:8" s="43" customFormat="1" ht="15" customHeight="1">
      <c r="A15" s="87" t="s">
        <v>61</v>
      </c>
      <c r="B15" s="88" t="s">
        <v>727</v>
      </c>
      <c r="C15" s="579" t="s">
        <v>703</v>
      </c>
      <c r="D15" s="89">
        <f>'8.sz. melléklet'!D31</f>
        <v>0</v>
      </c>
      <c r="E15" s="89">
        <f>'8.sz. melléklet'!E31</f>
        <v>384</v>
      </c>
      <c r="F15" s="89">
        <f>'8.sz. melléklet'!F31</f>
        <v>732</v>
      </c>
      <c r="G15" s="89">
        <f>'8.sz. melléklet'!G31</f>
        <v>1513</v>
      </c>
      <c r="H15" s="86"/>
    </row>
    <row r="16" spans="1:8" s="43" customFormat="1" ht="15" customHeight="1">
      <c r="A16" s="87" t="s">
        <v>62</v>
      </c>
      <c r="B16" s="68" t="s">
        <v>634</v>
      </c>
      <c r="C16" s="68" t="s">
        <v>533</v>
      </c>
      <c r="D16" s="89">
        <f>'8.sz. melléklet'!D32</f>
        <v>12129</v>
      </c>
      <c r="E16" s="89">
        <f>'8.sz. melléklet'!E32</f>
        <v>13267</v>
      </c>
      <c r="F16" s="89">
        <f>'8.sz. melléklet'!F32</f>
        <v>13433</v>
      </c>
      <c r="G16" s="89">
        <f>'8.sz. melléklet'!G32</f>
        <v>12511</v>
      </c>
      <c r="H16" s="86">
        <f t="shared" si="0"/>
        <v>1.0314947646137356</v>
      </c>
    </row>
    <row r="17" spans="1:8" s="43" customFormat="1" ht="15" customHeight="1">
      <c r="A17" s="87" t="s">
        <v>64</v>
      </c>
      <c r="B17" s="270" t="s">
        <v>728</v>
      </c>
      <c r="C17" s="66" t="s">
        <v>705</v>
      </c>
      <c r="D17" s="89">
        <f>'8.sz. melléklet'!D33</f>
        <v>0</v>
      </c>
      <c r="E17" s="89">
        <f>'8.sz. melléklet'!E33</f>
        <v>200</v>
      </c>
      <c r="F17" s="89">
        <f>'8.sz. melléklet'!F33</f>
        <v>300</v>
      </c>
      <c r="G17" s="89">
        <f>'8.sz. melléklet'!G33</f>
        <v>0</v>
      </c>
      <c r="H17" s="86"/>
    </row>
    <row r="18" spans="1:8" s="43" customFormat="1" ht="15" customHeight="1">
      <c r="A18" s="87" t="s">
        <v>99</v>
      </c>
      <c r="B18" s="68" t="s">
        <v>96</v>
      </c>
      <c r="C18" s="68" t="s">
        <v>534</v>
      </c>
      <c r="D18" s="89">
        <f>'8.sz. melléklet'!D34</f>
        <v>8360</v>
      </c>
      <c r="E18" s="89">
        <f>'8.sz. melléklet'!E34</f>
        <v>19282</v>
      </c>
      <c r="F18" s="89">
        <f>'8.sz. melléklet'!F34</f>
        <v>18581</v>
      </c>
      <c r="G18" s="89">
        <f>'8.sz. melléklet'!G34</f>
        <v>8031</v>
      </c>
      <c r="H18" s="86">
        <f t="shared" si="0"/>
        <v>0.9606459330143541</v>
      </c>
    </row>
    <row r="19" spans="1:8" s="43" customFormat="1" ht="15" customHeight="1">
      <c r="A19" s="750" t="s">
        <v>97</v>
      </c>
      <c r="B19" s="750"/>
      <c r="C19" s="536"/>
      <c r="D19" s="28">
        <f>SUM(D11:D18)</f>
        <v>177144</v>
      </c>
      <c r="E19" s="28">
        <f>SUM(E11:E18)</f>
        <v>202892</v>
      </c>
      <c r="F19" s="236">
        <f>SUM(F11:F18)</f>
        <v>176370</v>
      </c>
      <c r="G19" s="248">
        <f>SUM(G11:G18)</f>
        <v>197888</v>
      </c>
      <c r="H19" s="466">
        <f t="shared" si="0"/>
        <v>1.1171024703066432</v>
      </c>
    </row>
    <row r="20" spans="1:8" s="43" customFormat="1" ht="15" customHeight="1">
      <c r="A20" s="87" t="s">
        <v>121</v>
      </c>
      <c r="B20" s="68" t="s">
        <v>48</v>
      </c>
      <c r="C20" s="68" t="s">
        <v>815</v>
      </c>
      <c r="D20" s="89">
        <v>70001</v>
      </c>
      <c r="E20" s="89">
        <f>'8.sz. melléklet'!E35</f>
        <v>111117</v>
      </c>
      <c r="F20" s="89">
        <f>'8.sz. melléklet'!F35</f>
        <v>0</v>
      </c>
      <c r="G20" s="89">
        <f>'8.sz. melléklet'!G35</f>
        <v>87823</v>
      </c>
      <c r="H20" s="86">
        <f t="shared" si="0"/>
        <v>1.2545963629091013</v>
      </c>
    </row>
    <row r="21" spans="1:8" s="43" customFormat="1" ht="15" customHeight="1">
      <c r="A21" s="58"/>
      <c r="B21" s="106" t="s">
        <v>98</v>
      </c>
      <c r="C21" s="106"/>
      <c r="D21" s="107"/>
      <c r="E21" s="107"/>
      <c r="F21" s="247"/>
      <c r="G21" s="249"/>
      <c r="H21" s="108"/>
    </row>
    <row r="22" spans="1:8" ht="15" customHeight="1" thickBot="1">
      <c r="A22" s="109" t="s">
        <v>122</v>
      </c>
      <c r="B22" s="72" t="s">
        <v>100</v>
      </c>
      <c r="C22" s="72"/>
      <c r="D22" s="110">
        <v>22</v>
      </c>
      <c r="E22" s="110">
        <v>22</v>
      </c>
      <c r="F22" s="72">
        <v>22</v>
      </c>
      <c r="G22" s="467">
        <v>22</v>
      </c>
      <c r="H22" s="73"/>
    </row>
    <row r="23" spans="1:8" ht="15" customHeight="1" thickBot="1" thickTop="1">
      <c r="A23" s="786" t="s">
        <v>101</v>
      </c>
      <c r="B23" s="786"/>
      <c r="C23" s="501"/>
      <c r="D23" s="74">
        <f>SUM(D19:D20)</f>
        <v>247145</v>
      </c>
      <c r="E23" s="74">
        <f>SUM(E19:E20)</f>
        <v>314009</v>
      </c>
      <c r="F23" s="158">
        <f>SUM(F19:F20)</f>
        <v>176370</v>
      </c>
      <c r="G23" s="533">
        <f>SUM(G19:G20)</f>
        <v>285711</v>
      </c>
      <c r="H23" s="534">
        <f>G23/D23</f>
        <v>1.156046045843533</v>
      </c>
    </row>
    <row r="24" ht="12.75" thickTop="1"/>
  </sheetData>
  <sheetProtection selectLockedCells="1" selectUnlockedCells="1"/>
  <mergeCells count="6">
    <mergeCell ref="A19:B19"/>
    <mergeCell ref="A23:B23"/>
    <mergeCell ref="A1:H1"/>
    <mergeCell ref="A4:H4"/>
    <mergeCell ref="A5:H5"/>
    <mergeCell ref="A10:H1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3" width="5.7109375" style="0" customWidth="1"/>
    <col min="4" max="8" width="9.7109375" style="0" customWidth="1"/>
  </cols>
  <sheetData>
    <row r="1" spans="1:8" s="43" customFormat="1" ht="15" customHeight="1">
      <c r="A1" s="782" t="s">
        <v>108</v>
      </c>
      <c r="B1" s="782"/>
      <c r="C1" s="782"/>
      <c r="D1" s="782"/>
      <c r="E1" s="782"/>
      <c r="F1" s="782"/>
      <c r="G1" s="782"/>
      <c r="H1" s="782"/>
    </row>
    <row r="2" spans="1:8" s="43" customFormat="1" ht="15" customHeight="1">
      <c r="A2" s="3"/>
      <c r="B2" s="3"/>
      <c r="C2" s="3"/>
      <c r="D2" s="3"/>
      <c r="E2" s="3"/>
      <c r="F2" s="3"/>
      <c r="G2" s="3"/>
      <c r="H2" s="2" t="str">
        <f>'2.sz. melléklet'!G2</f>
        <v>az 1/2015. (II.18.) önkormányzati rendelethez</v>
      </c>
    </row>
    <row r="3" spans="1:8" s="43" customFormat="1" ht="15" customHeight="1">
      <c r="A3" s="45"/>
      <c r="B3" s="46"/>
      <c r="C3" s="46"/>
      <c r="D3" s="46"/>
      <c r="E3" s="46"/>
      <c r="F3" s="46"/>
      <c r="G3" s="46"/>
      <c r="H3" s="46"/>
    </row>
    <row r="4" spans="1:8" s="43" customFormat="1" ht="15" customHeight="1">
      <c r="A4" s="767" t="s">
        <v>103</v>
      </c>
      <c r="B4" s="767"/>
      <c r="C4" s="767"/>
      <c r="D4" s="767"/>
      <c r="E4" s="767"/>
      <c r="F4" s="767"/>
      <c r="G4" s="767"/>
      <c r="H4" s="767"/>
    </row>
    <row r="5" spans="1:8" s="43" customFormat="1" ht="15" customHeight="1">
      <c r="A5" s="767" t="s">
        <v>104</v>
      </c>
      <c r="B5" s="767"/>
      <c r="C5" s="767"/>
      <c r="D5" s="767"/>
      <c r="E5" s="767"/>
      <c r="F5" s="767"/>
      <c r="G5" s="767"/>
      <c r="H5" s="767"/>
    </row>
    <row r="6" spans="1:8" s="43" customFormat="1" ht="15" customHeight="1">
      <c r="A6" s="46"/>
      <c r="B6" s="46"/>
      <c r="C6" s="46"/>
      <c r="D6" s="46"/>
      <c r="E6" s="46"/>
      <c r="F6" s="46"/>
      <c r="G6" s="46"/>
      <c r="H6" s="46"/>
    </row>
    <row r="7" spans="1:8" s="43" customFormat="1" ht="15" customHeight="1">
      <c r="A7" s="45"/>
      <c r="B7" s="45"/>
      <c r="C7" s="45"/>
      <c r="D7" s="45"/>
      <c r="E7" s="111"/>
      <c r="F7" s="112"/>
      <c r="G7" s="111"/>
      <c r="H7" s="105" t="s">
        <v>1</v>
      </c>
    </row>
    <row r="8" spans="1:8" s="43" customFormat="1" ht="31.5">
      <c r="A8" s="7" t="s">
        <v>95</v>
      </c>
      <c r="B8" s="9" t="s">
        <v>159</v>
      </c>
      <c r="C8" s="9" t="s">
        <v>492</v>
      </c>
      <c r="D8" s="9" t="s">
        <v>4</v>
      </c>
      <c r="E8" s="9" t="s">
        <v>693</v>
      </c>
      <c r="F8" s="9" t="s">
        <v>694</v>
      </c>
      <c r="G8" s="9" t="s">
        <v>695</v>
      </c>
      <c r="H8" s="465" t="s">
        <v>720</v>
      </c>
    </row>
    <row r="9" spans="1:8" s="43" customFormat="1" ht="15" customHeight="1">
      <c r="A9" s="142" t="s">
        <v>6</v>
      </c>
      <c r="B9" s="13" t="s">
        <v>7</v>
      </c>
      <c r="C9" s="13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118" t="s">
        <v>75</v>
      </c>
    </row>
    <row r="10" spans="1:8" s="43" customFormat="1" ht="15" customHeight="1">
      <c r="A10" s="58" t="s">
        <v>16</v>
      </c>
      <c r="B10" s="49" t="s">
        <v>555</v>
      </c>
      <c r="C10" s="49" t="s">
        <v>556</v>
      </c>
      <c r="D10" s="50">
        <f>'8.sz. melléklet'!D43</f>
        <v>22795</v>
      </c>
      <c r="E10" s="50">
        <f>'8.sz. melléklet'!E43</f>
        <v>47266</v>
      </c>
      <c r="F10" s="50">
        <f>'8.sz. melléklet'!F43</f>
        <v>28252</v>
      </c>
      <c r="G10" s="50">
        <f>'8.sz. melléklet'!G43</f>
        <v>11092</v>
      </c>
      <c r="H10" s="21">
        <f>G10/D10</f>
        <v>0.4865979381443299</v>
      </c>
    </row>
    <row r="11" spans="1:10" s="43" customFormat="1" ht="15" customHeight="1">
      <c r="A11" s="484" t="s">
        <v>17</v>
      </c>
      <c r="B11" s="537" t="s">
        <v>276</v>
      </c>
      <c r="C11" s="537" t="s">
        <v>536</v>
      </c>
      <c r="D11" s="538">
        <f>'8.sz. melléklet'!D36+'9.sz. melléklet'!D26</f>
        <v>66993</v>
      </c>
      <c r="E11" s="538">
        <f>'8.sz. melléklet'!E36+'9.sz. melléklet'!E26</f>
        <v>90308</v>
      </c>
      <c r="F11" s="538">
        <f>'8.sz. melléklet'!F36+'9.sz. melléklet'!F26</f>
        <v>49335</v>
      </c>
      <c r="G11" s="538">
        <f>'8.sz. melléklet'!G36+'9.sz. melléklet'!G26</f>
        <v>102955</v>
      </c>
      <c r="H11" s="21">
        <f>G11/D11</f>
        <v>1.536802352484588</v>
      </c>
      <c r="J11" s="227"/>
    </row>
    <row r="12" spans="1:9" s="43" customFormat="1" ht="15" customHeight="1">
      <c r="A12" s="87" t="s">
        <v>58</v>
      </c>
      <c r="B12" s="539" t="s">
        <v>182</v>
      </c>
      <c r="C12" s="539" t="s">
        <v>563</v>
      </c>
      <c r="D12" s="540">
        <f>'8.sz. melléklet'!D46</f>
        <v>7790</v>
      </c>
      <c r="E12" s="540">
        <f>'8.sz. melléklet'!E46</f>
        <v>10821</v>
      </c>
      <c r="F12" s="540">
        <f>'8.sz. melléklet'!F46</f>
        <v>9543</v>
      </c>
      <c r="G12" s="540">
        <f>'8.sz. melléklet'!G46</f>
        <v>3918</v>
      </c>
      <c r="H12" s="541"/>
      <c r="I12" s="227"/>
    </row>
    <row r="13" spans="1:8" s="43" customFormat="1" ht="15" customHeight="1" thickBot="1">
      <c r="A13" s="35" t="s">
        <v>59</v>
      </c>
      <c r="B13" s="49" t="s">
        <v>49</v>
      </c>
      <c r="C13" s="88"/>
      <c r="D13" s="603">
        <v>35000</v>
      </c>
      <c r="E13" s="603"/>
      <c r="F13" s="603"/>
      <c r="G13" s="603"/>
      <c r="H13" s="604"/>
    </row>
    <row r="14" spans="1:8" s="43" customFormat="1" ht="15" customHeight="1" thickBot="1" thickTop="1">
      <c r="A14" s="786" t="s">
        <v>107</v>
      </c>
      <c r="B14" s="786"/>
      <c r="C14" s="485"/>
      <c r="D14" s="74">
        <f>SUM(D10:D13)</f>
        <v>132578</v>
      </c>
      <c r="E14" s="74">
        <f>SUM(E10:E12)</f>
        <v>148395</v>
      </c>
      <c r="F14" s="74">
        <f>SUM(F10:F12)</f>
        <v>87130</v>
      </c>
      <c r="G14" s="74">
        <f>SUM(G10:G13)</f>
        <v>117965</v>
      </c>
      <c r="H14" s="104">
        <f>G14/D14</f>
        <v>0.8897780928962573</v>
      </c>
    </row>
    <row r="15" ht="12.75" thickTop="1"/>
  </sheetData>
  <sheetProtection selectLockedCells="1" selectUnlockedCells="1"/>
  <mergeCells count="4">
    <mergeCell ref="A1:H1"/>
    <mergeCell ref="A4:H4"/>
    <mergeCell ref="A5:H5"/>
    <mergeCell ref="A14:B1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75" zoomScalePageLayoutView="0" workbookViewId="0" topLeftCell="A1">
      <selection activeCell="N11" sqref="N11"/>
    </sheetView>
  </sheetViews>
  <sheetFormatPr defaultColWidth="9.140625" defaultRowHeight="12.75"/>
  <cols>
    <col min="1" max="1" width="5.7109375" style="0" customWidth="1"/>
    <col min="2" max="2" width="35.28125" style="0" customWidth="1"/>
    <col min="3" max="5" width="8.140625" style="0" customWidth="1"/>
    <col min="6" max="6" width="8.7109375" style="0" customWidth="1"/>
    <col min="7" max="9" width="8.140625" style="0" customWidth="1"/>
    <col min="10" max="10" width="8.7109375" style="0" customWidth="1"/>
    <col min="11" max="12" width="8.140625" style="0" customWidth="1"/>
    <col min="13" max="14" width="7.7109375" style="0" customWidth="1"/>
  </cols>
  <sheetData>
    <row r="1" spans="2:14" s="46" customFormat="1" ht="11.25">
      <c r="B1" s="66"/>
      <c r="C1" s="66"/>
      <c r="D1" s="66"/>
      <c r="E1" s="66"/>
      <c r="F1" s="66"/>
      <c r="G1" s="66"/>
      <c r="H1" s="66"/>
      <c r="I1" s="66"/>
      <c r="J1" s="66"/>
      <c r="L1" s="44" t="s">
        <v>485</v>
      </c>
      <c r="N1" s="44"/>
    </row>
    <row r="2" spans="1:14" s="46" customFormat="1" ht="11.25">
      <c r="A2" s="3"/>
      <c r="B2" s="3"/>
      <c r="C2" s="3"/>
      <c r="D2" s="3"/>
      <c r="E2" s="3"/>
      <c r="F2" s="3"/>
      <c r="G2" s="3"/>
      <c r="H2" s="3"/>
      <c r="I2" s="3"/>
      <c r="J2" s="2"/>
      <c r="L2" s="2" t="str">
        <f>'2.sz. melléklet'!G2</f>
        <v>az 1/2015. (II.18.) önkormányzati rendelethez</v>
      </c>
      <c r="N2" s="2"/>
    </row>
    <row r="3" s="46" customFormat="1" ht="11.25">
      <c r="A3" s="45"/>
    </row>
    <row r="4" spans="1:12" s="46" customFormat="1" ht="11.25">
      <c r="A4" s="767" t="s">
        <v>644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</row>
    <row r="5" spans="12:14" s="46" customFormat="1" ht="12" thickBot="1">
      <c r="L5" s="6" t="s">
        <v>1</v>
      </c>
      <c r="N5" s="6"/>
    </row>
    <row r="6" spans="1:12" s="46" customFormat="1" ht="31.5" thickTop="1">
      <c r="A6" s="682" t="s">
        <v>109</v>
      </c>
      <c r="B6" s="683" t="s">
        <v>110</v>
      </c>
      <c r="C6" s="684" t="s">
        <v>287</v>
      </c>
      <c r="D6" s="685" t="s">
        <v>808</v>
      </c>
      <c r="E6" s="686" t="s">
        <v>810</v>
      </c>
      <c r="F6" s="687" t="s">
        <v>804</v>
      </c>
      <c r="G6" s="688" t="s">
        <v>288</v>
      </c>
      <c r="H6" s="688" t="s">
        <v>809</v>
      </c>
      <c r="I6" s="688" t="s">
        <v>811</v>
      </c>
      <c r="J6" s="687" t="s">
        <v>804</v>
      </c>
      <c r="K6" s="689" t="s">
        <v>300</v>
      </c>
      <c r="L6" s="687" t="s">
        <v>301</v>
      </c>
    </row>
    <row r="7" spans="1:12" s="46" customFormat="1" ht="12" thickBot="1">
      <c r="A7" s="690" t="s">
        <v>111</v>
      </c>
      <c r="B7" s="691" t="s">
        <v>112</v>
      </c>
      <c r="C7" s="692" t="s">
        <v>113</v>
      </c>
      <c r="D7" s="692" t="s">
        <v>114</v>
      </c>
      <c r="E7" s="692" t="s">
        <v>115</v>
      </c>
      <c r="F7" s="693" t="s">
        <v>116</v>
      </c>
      <c r="G7" s="692" t="s">
        <v>117</v>
      </c>
      <c r="H7" s="694" t="s">
        <v>118</v>
      </c>
      <c r="I7" s="694" t="s">
        <v>443</v>
      </c>
      <c r="J7" s="695" t="s">
        <v>119</v>
      </c>
      <c r="K7" s="696" t="s">
        <v>805</v>
      </c>
      <c r="L7" s="697" t="s">
        <v>444</v>
      </c>
    </row>
    <row r="8" spans="1:12" s="46" customFormat="1" ht="21" thickTop="1">
      <c r="A8" s="119" t="s">
        <v>16</v>
      </c>
      <c r="B8" s="120" t="s">
        <v>654</v>
      </c>
      <c r="C8" s="131"/>
      <c r="D8" s="131"/>
      <c r="E8" s="131"/>
      <c r="F8" s="698"/>
      <c r="G8" s="699">
        <v>20510</v>
      </c>
      <c r="H8" s="121">
        <v>22137</v>
      </c>
      <c r="I8" s="121">
        <v>22136</v>
      </c>
      <c r="J8" s="700">
        <f>I8/G8</f>
        <v>1.0792784007801073</v>
      </c>
      <c r="K8" s="305" t="s">
        <v>302</v>
      </c>
      <c r="L8" s="306"/>
    </row>
    <row r="9" spans="1:12" s="46" customFormat="1" ht="11.25">
      <c r="A9" s="123" t="s">
        <v>17</v>
      </c>
      <c r="B9" s="132" t="s">
        <v>684</v>
      </c>
      <c r="C9" s="125">
        <v>64</v>
      </c>
      <c r="D9" s="125">
        <v>76</v>
      </c>
      <c r="E9" s="125">
        <v>64</v>
      </c>
      <c r="F9" s="701">
        <f>E9/C9</f>
        <v>1</v>
      </c>
      <c r="G9" s="126">
        <v>875</v>
      </c>
      <c r="H9" s="125">
        <v>850</v>
      </c>
      <c r="I9" s="125">
        <v>1364</v>
      </c>
      <c r="J9" s="702">
        <f>I9/G9</f>
        <v>1.558857142857143</v>
      </c>
      <c r="K9" s="307" t="s">
        <v>302</v>
      </c>
      <c r="L9" s="308"/>
    </row>
    <row r="10" spans="1:12" s="46" customFormat="1" ht="21">
      <c r="A10" s="123" t="s">
        <v>58</v>
      </c>
      <c r="B10" s="552" t="s">
        <v>652</v>
      </c>
      <c r="C10" s="125">
        <v>3367</v>
      </c>
      <c r="D10" s="125">
        <v>6542</v>
      </c>
      <c r="E10" s="125">
        <v>4061</v>
      </c>
      <c r="F10" s="701">
        <f>E10/C10</f>
        <v>1.206118206118206</v>
      </c>
      <c r="G10" s="126">
        <v>26142</v>
      </c>
      <c r="H10" s="125">
        <v>28241</v>
      </c>
      <c r="I10" s="125">
        <v>45651</v>
      </c>
      <c r="J10" s="702">
        <f>I10/G10</f>
        <v>1.7462703695203121</v>
      </c>
      <c r="K10" s="307" t="s">
        <v>302</v>
      </c>
      <c r="L10" s="308"/>
    </row>
    <row r="11" spans="1:12" s="46" customFormat="1" ht="12.75" customHeight="1">
      <c r="A11" s="123" t="s">
        <v>59</v>
      </c>
      <c r="B11" s="552" t="s">
        <v>655</v>
      </c>
      <c r="C11" s="125">
        <v>8404</v>
      </c>
      <c r="D11" s="125">
        <v>11396</v>
      </c>
      <c r="E11" s="125">
        <v>5111</v>
      </c>
      <c r="F11" s="472">
        <f>E11/C11</f>
        <v>0.6081627796287482</v>
      </c>
      <c r="G11" s="126">
        <v>9752</v>
      </c>
      <c r="H11" s="125">
        <v>11752</v>
      </c>
      <c r="I11" s="125">
        <v>8147</v>
      </c>
      <c r="J11" s="702">
        <f>I11/G11</f>
        <v>0.8354183757178015</v>
      </c>
      <c r="K11" s="307" t="s">
        <v>302</v>
      </c>
      <c r="L11" s="308"/>
    </row>
    <row r="12" spans="1:12" s="46" customFormat="1" ht="11.25">
      <c r="A12" s="123" t="s">
        <v>61</v>
      </c>
      <c r="B12" s="552" t="s">
        <v>656</v>
      </c>
      <c r="C12" s="125">
        <v>1450</v>
      </c>
      <c r="D12" s="125">
        <v>4004</v>
      </c>
      <c r="E12" s="125">
        <v>2085</v>
      </c>
      <c r="F12" s="472">
        <f>E12/C12</f>
        <v>1.4379310344827587</v>
      </c>
      <c r="G12" s="126">
        <v>9475</v>
      </c>
      <c r="H12" s="125">
        <v>12267</v>
      </c>
      <c r="I12" s="125">
        <v>11184</v>
      </c>
      <c r="J12" s="702">
        <f>I12/G12</f>
        <v>1.1803693931398418</v>
      </c>
      <c r="K12" s="307" t="s">
        <v>302</v>
      </c>
      <c r="L12" s="308"/>
    </row>
    <row r="13" spans="1:12" s="46" customFormat="1" ht="21">
      <c r="A13" s="123" t="s">
        <v>62</v>
      </c>
      <c r="B13" s="124" t="s">
        <v>660</v>
      </c>
      <c r="C13" s="125">
        <v>113274</v>
      </c>
      <c r="D13" s="125">
        <v>144407</v>
      </c>
      <c r="E13" s="125">
        <v>137050</v>
      </c>
      <c r="F13" s="701">
        <f>E13/C13</f>
        <v>1.209898123135053</v>
      </c>
      <c r="G13" s="126"/>
      <c r="H13" s="125">
        <v>384</v>
      </c>
      <c r="I13" s="125">
        <v>1165</v>
      </c>
      <c r="J13" s="702"/>
      <c r="K13" s="307" t="s">
        <v>302</v>
      </c>
      <c r="L13" s="308"/>
    </row>
    <row r="14" spans="1:12" s="46" customFormat="1" ht="11.25">
      <c r="A14" s="123" t="s">
        <v>64</v>
      </c>
      <c r="B14" s="124" t="s">
        <v>661</v>
      </c>
      <c r="C14" s="125"/>
      <c r="D14" s="125">
        <v>378</v>
      </c>
      <c r="E14" s="125"/>
      <c r="F14" s="698"/>
      <c r="G14" s="126">
        <v>9917</v>
      </c>
      <c r="H14" s="125">
        <v>10862</v>
      </c>
      <c r="I14" s="125">
        <v>10314</v>
      </c>
      <c r="J14" s="702">
        <f>I14/G14</f>
        <v>1.0400322678229303</v>
      </c>
      <c r="K14" s="307" t="s">
        <v>302</v>
      </c>
      <c r="L14" s="308"/>
    </row>
    <row r="15" spans="1:12" s="46" customFormat="1" ht="12.75" customHeight="1">
      <c r="A15" s="123" t="s">
        <v>99</v>
      </c>
      <c r="B15" s="124" t="s">
        <v>663</v>
      </c>
      <c r="C15" s="125"/>
      <c r="D15" s="125"/>
      <c r="E15" s="125"/>
      <c r="F15" s="701"/>
      <c r="G15" s="126">
        <v>248</v>
      </c>
      <c r="H15" s="125">
        <v>451</v>
      </c>
      <c r="I15" s="125">
        <v>296</v>
      </c>
      <c r="J15" s="702">
        <f>I15/G15</f>
        <v>1.1935483870967742</v>
      </c>
      <c r="K15" s="307" t="s">
        <v>302</v>
      </c>
      <c r="L15" s="308"/>
    </row>
    <row r="16" spans="1:12" s="46" customFormat="1" ht="12.75" customHeight="1">
      <c r="A16" s="123" t="s">
        <v>121</v>
      </c>
      <c r="B16" s="124" t="s">
        <v>664</v>
      </c>
      <c r="C16" s="125"/>
      <c r="D16" s="125"/>
      <c r="E16" s="125"/>
      <c r="F16" s="701"/>
      <c r="G16" s="126">
        <v>500</v>
      </c>
      <c r="H16" s="125">
        <v>500</v>
      </c>
      <c r="I16" s="125">
        <v>730</v>
      </c>
      <c r="J16" s="702">
        <f>I16/G16</f>
        <v>1.46</v>
      </c>
      <c r="K16" s="307" t="s">
        <v>302</v>
      </c>
      <c r="L16" s="308"/>
    </row>
    <row r="17" spans="1:12" s="46" customFormat="1" ht="12.75" customHeight="1">
      <c r="A17" s="123" t="s">
        <v>122</v>
      </c>
      <c r="B17" s="124" t="s">
        <v>658</v>
      </c>
      <c r="C17" s="125">
        <v>19459</v>
      </c>
      <c r="D17" s="125">
        <v>43359</v>
      </c>
      <c r="E17" s="125">
        <v>24263</v>
      </c>
      <c r="F17" s="472">
        <f>E17/C17</f>
        <v>1.246878051287322</v>
      </c>
      <c r="G17" s="126">
        <v>30725</v>
      </c>
      <c r="H17" s="125">
        <v>65654</v>
      </c>
      <c r="I17" s="125">
        <v>5752</v>
      </c>
      <c r="J17" s="702">
        <f>I17/G17</f>
        <v>0.18720911310008137</v>
      </c>
      <c r="K17" s="307"/>
      <c r="L17" s="308" t="s">
        <v>302</v>
      </c>
    </row>
    <row r="18" spans="1:12" s="46" customFormat="1" ht="11.25">
      <c r="A18" s="123" t="s">
        <v>123</v>
      </c>
      <c r="B18" s="132" t="s">
        <v>763</v>
      </c>
      <c r="C18" s="125">
        <v>1559</v>
      </c>
      <c r="D18" s="125">
        <v>2109</v>
      </c>
      <c r="E18" s="125"/>
      <c r="F18" s="472">
        <f>E18/C18</f>
        <v>0</v>
      </c>
      <c r="G18" s="126">
        <v>1581</v>
      </c>
      <c r="H18" s="125">
        <v>2344</v>
      </c>
      <c r="I18" s="125"/>
      <c r="J18" s="702">
        <f>I18/G18</f>
        <v>0</v>
      </c>
      <c r="K18" s="307" t="s">
        <v>302</v>
      </c>
      <c r="L18" s="308"/>
    </row>
    <row r="19" spans="1:12" s="46" customFormat="1" ht="11.25">
      <c r="A19" s="123" t="s">
        <v>124</v>
      </c>
      <c r="B19" s="132" t="s">
        <v>764</v>
      </c>
      <c r="C19" s="125"/>
      <c r="D19" s="125">
        <v>1678</v>
      </c>
      <c r="E19" s="125">
        <v>885</v>
      </c>
      <c r="F19" s="472"/>
      <c r="G19" s="126"/>
      <c r="H19" s="125">
        <v>1805</v>
      </c>
      <c r="I19" s="125">
        <v>1070</v>
      </c>
      <c r="J19" s="702"/>
      <c r="K19" s="307" t="s">
        <v>302</v>
      </c>
      <c r="L19" s="308"/>
    </row>
    <row r="20" spans="1:12" s="46" customFormat="1" ht="11.25">
      <c r="A20" s="123" t="s">
        <v>125</v>
      </c>
      <c r="B20" s="552" t="s">
        <v>647</v>
      </c>
      <c r="C20" s="125"/>
      <c r="D20" s="125">
        <v>4235</v>
      </c>
      <c r="E20" s="125"/>
      <c r="F20" s="703"/>
      <c r="G20" s="126">
        <v>27255</v>
      </c>
      <c r="H20" s="125">
        <v>37075</v>
      </c>
      <c r="I20" s="125">
        <v>50378</v>
      </c>
      <c r="J20" s="702">
        <f>I20/G20</f>
        <v>1.8483947899467987</v>
      </c>
      <c r="K20" s="307" t="s">
        <v>302</v>
      </c>
      <c r="L20" s="308"/>
    </row>
    <row r="21" spans="1:12" s="46" customFormat="1" ht="11.25">
      <c r="A21" s="123" t="s">
        <v>126</v>
      </c>
      <c r="B21" s="552" t="s">
        <v>657</v>
      </c>
      <c r="C21" s="125">
        <v>2238</v>
      </c>
      <c r="D21" s="125">
        <v>2238</v>
      </c>
      <c r="E21" s="125">
        <v>1841</v>
      </c>
      <c r="F21" s="701">
        <f>E21/C21</f>
        <v>0.822609472743521</v>
      </c>
      <c r="G21" s="126"/>
      <c r="H21" s="125"/>
      <c r="I21" s="125"/>
      <c r="J21" s="702"/>
      <c r="K21" s="307"/>
      <c r="L21" s="308" t="s">
        <v>302</v>
      </c>
    </row>
    <row r="22" spans="1:12" s="46" customFormat="1" ht="21">
      <c r="A22" s="123" t="s">
        <v>127</v>
      </c>
      <c r="B22" s="552" t="s">
        <v>646</v>
      </c>
      <c r="C22" s="125"/>
      <c r="D22" s="125"/>
      <c r="E22" s="125"/>
      <c r="F22" s="704"/>
      <c r="G22" s="126">
        <v>1905</v>
      </c>
      <c r="H22" s="125">
        <v>1270</v>
      </c>
      <c r="I22" s="125">
        <v>1270</v>
      </c>
      <c r="J22" s="702">
        <f aca="true" t="shared" si="0" ref="J22:J27">I22/G22</f>
        <v>0.6666666666666666</v>
      </c>
      <c r="K22" s="307" t="s">
        <v>302</v>
      </c>
      <c r="L22" s="308"/>
    </row>
    <row r="23" spans="1:12" s="46" customFormat="1" ht="12.75" customHeight="1">
      <c r="A23" s="123" t="s">
        <v>128</v>
      </c>
      <c r="B23" s="552" t="s">
        <v>645</v>
      </c>
      <c r="C23" s="705">
        <v>6350</v>
      </c>
      <c r="D23" s="705">
        <v>7622</v>
      </c>
      <c r="E23" s="705">
        <v>6350</v>
      </c>
      <c r="F23" s="701">
        <f>E23/C23</f>
        <v>1</v>
      </c>
      <c r="G23" s="126">
        <v>1350</v>
      </c>
      <c r="H23" s="125">
        <v>11902</v>
      </c>
      <c r="I23" s="125">
        <v>1350</v>
      </c>
      <c r="J23" s="702">
        <f t="shared" si="0"/>
        <v>1</v>
      </c>
      <c r="K23" s="307" t="s">
        <v>302</v>
      </c>
      <c r="L23" s="308"/>
    </row>
    <row r="24" spans="1:12" s="46" customFormat="1" ht="12.75" customHeight="1">
      <c r="A24" s="123" t="s">
        <v>129</v>
      </c>
      <c r="B24" s="124" t="s">
        <v>659</v>
      </c>
      <c r="C24" s="125"/>
      <c r="D24" s="125"/>
      <c r="E24" s="125"/>
      <c r="F24" s="701"/>
      <c r="G24" s="126">
        <v>8609</v>
      </c>
      <c r="H24" s="125">
        <v>9791</v>
      </c>
      <c r="I24" s="125">
        <v>5842</v>
      </c>
      <c r="J24" s="702">
        <f t="shared" si="0"/>
        <v>0.6785921709838542</v>
      </c>
      <c r="K24" s="307" t="s">
        <v>302</v>
      </c>
      <c r="L24" s="308"/>
    </row>
    <row r="25" spans="1:12" s="46" customFormat="1" ht="12.75" customHeight="1">
      <c r="A25" s="123" t="s">
        <v>130</v>
      </c>
      <c r="B25" s="552" t="s">
        <v>653</v>
      </c>
      <c r="C25" s="125"/>
      <c r="D25" s="125">
        <v>85</v>
      </c>
      <c r="E25" s="125"/>
      <c r="F25" s="701"/>
      <c r="G25" s="126">
        <v>25758</v>
      </c>
      <c r="H25" s="125">
        <v>26242</v>
      </c>
      <c r="I25" s="125">
        <v>42896</v>
      </c>
      <c r="J25" s="702">
        <f t="shared" si="0"/>
        <v>1.665346688407485</v>
      </c>
      <c r="K25" s="307" t="s">
        <v>302</v>
      </c>
      <c r="L25" s="308"/>
    </row>
    <row r="26" spans="1:12" s="46" customFormat="1" ht="12.75" customHeight="1">
      <c r="A26" s="123" t="s">
        <v>131</v>
      </c>
      <c r="B26" s="124" t="s">
        <v>667</v>
      </c>
      <c r="C26" s="125"/>
      <c r="D26" s="125"/>
      <c r="E26" s="125"/>
      <c r="F26" s="701"/>
      <c r="G26" s="126">
        <v>927</v>
      </c>
      <c r="H26" s="125">
        <v>942</v>
      </c>
      <c r="I26" s="125">
        <v>781</v>
      </c>
      <c r="J26" s="702">
        <f t="shared" si="0"/>
        <v>0.8425026968716289</v>
      </c>
      <c r="K26" s="307" t="s">
        <v>302</v>
      </c>
      <c r="L26" s="308"/>
    </row>
    <row r="27" spans="1:12" s="46" customFormat="1" ht="12.75" customHeight="1" thickBot="1">
      <c r="A27" s="706" t="s">
        <v>132</v>
      </c>
      <c r="B27" s="707" t="s">
        <v>668</v>
      </c>
      <c r="C27" s="134"/>
      <c r="D27" s="134"/>
      <c r="E27" s="134"/>
      <c r="F27" s="708"/>
      <c r="G27" s="135">
        <v>800</v>
      </c>
      <c r="H27" s="134">
        <v>805</v>
      </c>
      <c r="I27" s="134">
        <v>805</v>
      </c>
      <c r="J27" s="709">
        <f t="shared" si="0"/>
        <v>1.00625</v>
      </c>
      <c r="K27" s="666" t="s">
        <v>302</v>
      </c>
      <c r="L27" s="710"/>
    </row>
    <row r="28" spans="1:12" s="46" customFormat="1" ht="6.75" customHeight="1" thickTop="1">
      <c r="A28" s="115"/>
      <c r="B28" s="711"/>
      <c r="C28" s="712"/>
      <c r="D28" s="712"/>
      <c r="E28" s="712"/>
      <c r="F28" s="713"/>
      <c r="G28" s="712"/>
      <c r="H28" s="712"/>
      <c r="I28" s="712"/>
      <c r="J28" s="714"/>
      <c r="K28" s="715"/>
      <c r="L28" s="715"/>
    </row>
    <row r="29" spans="1:12" s="46" customFormat="1" ht="6.75" customHeight="1" thickBot="1">
      <c r="A29" s="616"/>
      <c r="B29" s="716"/>
      <c r="C29" s="717"/>
      <c r="D29" s="717"/>
      <c r="E29" s="717"/>
      <c r="F29" s="128"/>
      <c r="G29" s="717"/>
      <c r="H29" s="717"/>
      <c r="I29" s="717"/>
      <c r="J29" s="718"/>
      <c r="K29" s="719"/>
      <c r="L29" s="719"/>
    </row>
    <row r="30" spans="1:12" s="46" customFormat="1" ht="12" thickTop="1">
      <c r="A30" s="129" t="s">
        <v>133</v>
      </c>
      <c r="B30" s="130" t="s">
        <v>670</v>
      </c>
      <c r="C30" s="131"/>
      <c r="D30" s="131"/>
      <c r="E30" s="131"/>
      <c r="F30" s="720"/>
      <c r="G30" s="122">
        <v>883</v>
      </c>
      <c r="H30" s="131">
        <v>1041</v>
      </c>
      <c r="I30" s="131">
        <v>740</v>
      </c>
      <c r="J30" s="721">
        <f aca="true" t="shared" si="1" ref="J30:J54">I30/G30</f>
        <v>0.8380520951302378</v>
      </c>
      <c r="K30" s="311" t="s">
        <v>302</v>
      </c>
      <c r="L30" s="312"/>
    </row>
    <row r="31" spans="1:12" s="46" customFormat="1" ht="12.75" customHeight="1">
      <c r="A31" s="123" t="s">
        <v>136</v>
      </c>
      <c r="B31" s="124" t="s">
        <v>671</v>
      </c>
      <c r="C31" s="125">
        <v>563</v>
      </c>
      <c r="D31" s="125">
        <v>563</v>
      </c>
      <c r="E31" s="125">
        <v>563</v>
      </c>
      <c r="F31" s="701">
        <f>E31/C31</f>
        <v>1</v>
      </c>
      <c r="G31" s="126">
        <v>1987</v>
      </c>
      <c r="H31" s="125">
        <v>1987</v>
      </c>
      <c r="I31" s="125">
        <v>1947</v>
      </c>
      <c r="J31" s="702">
        <f t="shared" si="1"/>
        <v>0.9798691494715652</v>
      </c>
      <c r="K31" s="307" t="s">
        <v>302</v>
      </c>
      <c r="L31" s="308"/>
    </row>
    <row r="32" spans="1:12" s="46" customFormat="1" ht="12.75" customHeight="1">
      <c r="A32" s="123" t="s">
        <v>137</v>
      </c>
      <c r="B32" s="124" t="s">
        <v>669</v>
      </c>
      <c r="C32" s="125"/>
      <c r="D32" s="125"/>
      <c r="E32" s="125"/>
      <c r="F32" s="701"/>
      <c r="G32" s="126">
        <v>150</v>
      </c>
      <c r="H32" s="125">
        <v>150</v>
      </c>
      <c r="I32" s="125">
        <v>150</v>
      </c>
      <c r="J32" s="702">
        <f t="shared" si="1"/>
        <v>1</v>
      </c>
      <c r="K32" s="307" t="s">
        <v>302</v>
      </c>
      <c r="L32" s="308"/>
    </row>
    <row r="33" spans="1:12" s="46" customFormat="1" ht="12.75" customHeight="1">
      <c r="A33" s="123" t="s">
        <v>138</v>
      </c>
      <c r="B33" s="124" t="s">
        <v>672</v>
      </c>
      <c r="C33" s="125"/>
      <c r="D33" s="125"/>
      <c r="E33" s="125"/>
      <c r="F33" s="701"/>
      <c r="G33" s="126">
        <v>100</v>
      </c>
      <c r="H33" s="125">
        <v>100</v>
      </c>
      <c r="I33" s="125">
        <v>0</v>
      </c>
      <c r="J33" s="702">
        <f t="shared" si="1"/>
        <v>0</v>
      </c>
      <c r="K33" s="307" t="s">
        <v>302</v>
      </c>
      <c r="L33" s="308"/>
    </row>
    <row r="34" spans="1:12" s="46" customFormat="1" ht="12.75" customHeight="1">
      <c r="A34" s="123" t="s">
        <v>139</v>
      </c>
      <c r="B34" s="132" t="s">
        <v>682</v>
      </c>
      <c r="C34" s="125"/>
      <c r="D34" s="125"/>
      <c r="E34" s="125"/>
      <c r="F34" s="701"/>
      <c r="G34" s="126">
        <v>381</v>
      </c>
      <c r="H34" s="125">
        <v>381</v>
      </c>
      <c r="I34" s="125">
        <v>694</v>
      </c>
      <c r="J34" s="702">
        <f t="shared" si="1"/>
        <v>1.821522309711286</v>
      </c>
      <c r="K34" s="307" t="s">
        <v>302</v>
      </c>
      <c r="L34" s="308"/>
    </row>
    <row r="35" spans="1:12" s="46" customFormat="1" ht="12.75" customHeight="1">
      <c r="A35" s="722" t="s">
        <v>140</v>
      </c>
      <c r="B35" s="723" t="s">
        <v>683</v>
      </c>
      <c r="C35" s="554">
        <v>35665</v>
      </c>
      <c r="D35" s="554">
        <v>44931</v>
      </c>
      <c r="E35" s="554">
        <v>40002</v>
      </c>
      <c r="F35" s="720">
        <f>E35/C35</f>
        <v>1.121603813262302</v>
      </c>
      <c r="G35" s="555">
        <v>41003</v>
      </c>
      <c r="H35" s="554">
        <v>42701</v>
      </c>
      <c r="I35" s="554">
        <v>44952</v>
      </c>
      <c r="J35" s="702">
        <f t="shared" si="1"/>
        <v>1.0963100260956515</v>
      </c>
      <c r="K35" s="307"/>
      <c r="L35" s="308" t="s">
        <v>302</v>
      </c>
    </row>
    <row r="36" spans="1:12" s="46" customFormat="1" ht="12.75" customHeight="1">
      <c r="A36" s="129" t="s">
        <v>141</v>
      </c>
      <c r="B36" s="553" t="s">
        <v>649</v>
      </c>
      <c r="C36" s="131">
        <v>236</v>
      </c>
      <c r="D36" s="131">
        <v>854</v>
      </c>
      <c r="E36" s="131">
        <v>717</v>
      </c>
      <c r="F36" s="724">
        <f>E36/C36</f>
        <v>3.038135593220339</v>
      </c>
      <c r="G36" s="122">
        <v>413</v>
      </c>
      <c r="H36" s="131">
        <v>413</v>
      </c>
      <c r="I36" s="131">
        <v>540</v>
      </c>
      <c r="J36" s="702">
        <f t="shared" si="1"/>
        <v>1.3075060532687652</v>
      </c>
      <c r="K36" s="311"/>
      <c r="L36" s="312" t="s">
        <v>302</v>
      </c>
    </row>
    <row r="37" spans="1:12" s="46" customFormat="1" ht="12.75" customHeight="1">
      <c r="A37" s="123" t="s">
        <v>142</v>
      </c>
      <c r="B37" s="723" t="s">
        <v>680</v>
      </c>
      <c r="C37" s="554"/>
      <c r="D37" s="554"/>
      <c r="E37" s="554"/>
      <c r="F37" s="472"/>
      <c r="G37" s="555">
        <v>598</v>
      </c>
      <c r="H37" s="554">
        <v>513</v>
      </c>
      <c r="I37" s="554">
        <v>627</v>
      </c>
      <c r="J37" s="702">
        <f t="shared" si="1"/>
        <v>1.048494983277592</v>
      </c>
      <c r="K37" s="307" t="s">
        <v>302</v>
      </c>
      <c r="L37" s="308"/>
    </row>
    <row r="38" spans="1:12" s="46" customFormat="1" ht="11.25">
      <c r="A38" s="123" t="s">
        <v>143</v>
      </c>
      <c r="B38" s="133" t="s">
        <v>681</v>
      </c>
      <c r="C38" s="131">
        <v>130</v>
      </c>
      <c r="D38" s="131">
        <v>140</v>
      </c>
      <c r="E38" s="131">
        <v>140</v>
      </c>
      <c r="F38" s="724">
        <f>E38/C38</f>
        <v>1.0769230769230769</v>
      </c>
      <c r="G38" s="122">
        <v>8414</v>
      </c>
      <c r="H38" s="131">
        <v>9319</v>
      </c>
      <c r="I38" s="131">
        <v>13799</v>
      </c>
      <c r="J38" s="702">
        <f t="shared" si="1"/>
        <v>1.6400047539814595</v>
      </c>
      <c r="K38" s="307" t="s">
        <v>302</v>
      </c>
      <c r="L38" s="312"/>
    </row>
    <row r="39" spans="1:12" s="46" customFormat="1" ht="11.25">
      <c r="A39" s="123" t="s">
        <v>144</v>
      </c>
      <c r="B39" s="130" t="s">
        <v>651</v>
      </c>
      <c r="C39" s="131"/>
      <c r="D39" s="131">
        <v>658</v>
      </c>
      <c r="E39" s="131">
        <v>635</v>
      </c>
      <c r="F39" s="724"/>
      <c r="G39" s="122">
        <v>406</v>
      </c>
      <c r="H39" s="131">
        <v>1213</v>
      </c>
      <c r="I39" s="131">
        <v>1206</v>
      </c>
      <c r="J39" s="702">
        <f t="shared" si="1"/>
        <v>2.9704433497536944</v>
      </c>
      <c r="K39" s="307"/>
      <c r="L39" s="312" t="s">
        <v>302</v>
      </c>
    </row>
    <row r="40" spans="1:12" s="46" customFormat="1" ht="11.25">
      <c r="A40" s="123" t="s">
        <v>145</v>
      </c>
      <c r="B40" s="132" t="s">
        <v>679</v>
      </c>
      <c r="C40" s="19"/>
      <c r="D40" s="19"/>
      <c r="E40" s="19"/>
      <c r="F40" s="701"/>
      <c r="G40" s="126">
        <v>14210</v>
      </c>
      <c r="H40" s="125">
        <v>17886</v>
      </c>
      <c r="I40" s="125">
        <v>10049</v>
      </c>
      <c r="J40" s="702">
        <f t="shared" si="1"/>
        <v>0.7071780436312456</v>
      </c>
      <c r="K40" s="307"/>
      <c r="L40" s="312" t="s">
        <v>302</v>
      </c>
    </row>
    <row r="41" spans="1:12" s="46" customFormat="1" ht="12.75" customHeight="1">
      <c r="A41" s="123" t="s">
        <v>146</v>
      </c>
      <c r="B41" s="124" t="s">
        <v>662</v>
      </c>
      <c r="C41" s="125"/>
      <c r="D41" s="125">
        <v>248</v>
      </c>
      <c r="E41" s="125"/>
      <c r="F41" s="701"/>
      <c r="G41" s="126">
        <v>1080</v>
      </c>
      <c r="H41" s="125">
        <v>829</v>
      </c>
      <c r="I41" s="125">
        <v>1072</v>
      </c>
      <c r="J41" s="702">
        <f t="shared" si="1"/>
        <v>0.9925925925925926</v>
      </c>
      <c r="K41" s="307"/>
      <c r="L41" s="308" t="s">
        <v>302</v>
      </c>
    </row>
    <row r="42" spans="1:12" s="46" customFormat="1" ht="12.75" customHeight="1">
      <c r="A42" s="123" t="s">
        <v>147</v>
      </c>
      <c r="B42" s="124" t="s">
        <v>665</v>
      </c>
      <c r="C42" s="125"/>
      <c r="D42" s="125"/>
      <c r="E42" s="125"/>
      <c r="F42" s="701"/>
      <c r="G42" s="126">
        <v>12100</v>
      </c>
      <c r="H42" s="125">
        <v>13356</v>
      </c>
      <c r="I42" s="125">
        <v>13490</v>
      </c>
      <c r="J42" s="702">
        <f t="shared" si="1"/>
        <v>1.1148760330578513</v>
      </c>
      <c r="K42" s="307" t="s">
        <v>302</v>
      </c>
      <c r="L42" s="308"/>
    </row>
    <row r="43" spans="1:12" s="46" customFormat="1" ht="11.25">
      <c r="A43" s="123" t="s">
        <v>148</v>
      </c>
      <c r="B43" s="552" t="s">
        <v>666</v>
      </c>
      <c r="C43" s="125">
        <v>1010</v>
      </c>
      <c r="D43" s="125">
        <v>1010</v>
      </c>
      <c r="E43" s="125">
        <v>1002</v>
      </c>
      <c r="F43" s="701">
        <f>E43/C43</f>
        <v>0.9920792079207921</v>
      </c>
      <c r="G43" s="126">
        <v>7741</v>
      </c>
      <c r="H43" s="125">
        <v>6606</v>
      </c>
      <c r="I43" s="125">
        <v>5180</v>
      </c>
      <c r="J43" s="702">
        <f t="shared" si="1"/>
        <v>0.6691641906730397</v>
      </c>
      <c r="K43" s="307" t="s">
        <v>302</v>
      </c>
      <c r="L43" s="308"/>
    </row>
    <row r="44" spans="1:12" s="46" customFormat="1" ht="12.75" customHeight="1">
      <c r="A44" s="123" t="s">
        <v>149</v>
      </c>
      <c r="B44" s="124" t="s">
        <v>650</v>
      </c>
      <c r="C44" s="125">
        <v>1383</v>
      </c>
      <c r="D44" s="125">
        <v>1100</v>
      </c>
      <c r="E44" s="125">
        <v>1000</v>
      </c>
      <c r="F44" s="701">
        <f>E44/C44</f>
        <v>0.7230657989877078</v>
      </c>
      <c r="G44" s="126">
        <v>1597</v>
      </c>
      <c r="H44" s="125">
        <v>1380</v>
      </c>
      <c r="I44" s="125">
        <v>1400</v>
      </c>
      <c r="J44" s="702">
        <f t="shared" si="1"/>
        <v>0.8766437069505323</v>
      </c>
      <c r="K44" s="307" t="s">
        <v>302</v>
      </c>
      <c r="L44" s="308"/>
    </row>
    <row r="45" spans="1:12" s="46" customFormat="1" ht="11.25">
      <c r="A45" s="123" t="s">
        <v>150</v>
      </c>
      <c r="B45" s="124" t="s">
        <v>675</v>
      </c>
      <c r="C45" s="125"/>
      <c r="D45" s="125"/>
      <c r="E45" s="125"/>
      <c r="F45" s="472"/>
      <c r="G45" s="126">
        <v>50</v>
      </c>
      <c r="H45" s="125">
        <v>50</v>
      </c>
      <c r="I45" s="125">
        <v>0</v>
      </c>
      <c r="J45" s="702">
        <f t="shared" si="1"/>
        <v>0</v>
      </c>
      <c r="K45" s="307" t="s">
        <v>302</v>
      </c>
      <c r="L45" s="308"/>
    </row>
    <row r="46" spans="1:12" s="46" customFormat="1" ht="21">
      <c r="A46" s="123" t="s">
        <v>151</v>
      </c>
      <c r="B46" s="552" t="s">
        <v>762</v>
      </c>
      <c r="C46" s="125"/>
      <c r="D46" s="125"/>
      <c r="E46" s="125"/>
      <c r="F46" s="698"/>
      <c r="G46" s="126">
        <v>150</v>
      </c>
      <c r="H46" s="125">
        <v>150</v>
      </c>
      <c r="I46" s="125">
        <v>150</v>
      </c>
      <c r="J46" s="702">
        <f t="shared" si="1"/>
        <v>1</v>
      </c>
      <c r="K46" s="307" t="s">
        <v>302</v>
      </c>
      <c r="L46" s="308"/>
    </row>
    <row r="47" spans="1:12" s="46" customFormat="1" ht="12.75" customHeight="1">
      <c r="A47" s="123" t="s">
        <v>152</v>
      </c>
      <c r="B47" s="124" t="s">
        <v>676</v>
      </c>
      <c r="C47" s="19"/>
      <c r="D47" s="19"/>
      <c r="E47" s="19"/>
      <c r="F47" s="701"/>
      <c r="G47" s="126">
        <v>470</v>
      </c>
      <c r="H47" s="125">
        <v>343</v>
      </c>
      <c r="I47" s="125">
        <v>470</v>
      </c>
      <c r="J47" s="702">
        <f t="shared" si="1"/>
        <v>1</v>
      </c>
      <c r="K47" s="307" t="s">
        <v>302</v>
      </c>
      <c r="L47" s="308"/>
    </row>
    <row r="48" spans="1:12" s="46" customFormat="1" ht="11.25">
      <c r="A48" s="123" t="s">
        <v>153</v>
      </c>
      <c r="B48" s="124" t="s">
        <v>673</v>
      </c>
      <c r="C48" s="125"/>
      <c r="D48" s="125"/>
      <c r="E48" s="125"/>
      <c r="F48" s="698"/>
      <c r="G48" s="126">
        <v>500</v>
      </c>
      <c r="H48" s="125">
        <v>500</v>
      </c>
      <c r="I48" s="125">
        <v>137</v>
      </c>
      <c r="J48" s="702">
        <f t="shared" si="1"/>
        <v>0.274</v>
      </c>
      <c r="K48" s="307" t="s">
        <v>302</v>
      </c>
      <c r="L48" s="308"/>
    </row>
    <row r="49" spans="1:12" s="46" customFormat="1" ht="11.25">
      <c r="A49" s="123" t="s">
        <v>154</v>
      </c>
      <c r="B49" s="552" t="s">
        <v>674</v>
      </c>
      <c r="C49" s="125"/>
      <c r="D49" s="125"/>
      <c r="E49" s="125"/>
      <c r="F49" s="701"/>
      <c r="G49" s="126">
        <v>600</v>
      </c>
      <c r="H49" s="125">
        <v>600</v>
      </c>
      <c r="I49" s="125">
        <v>60</v>
      </c>
      <c r="J49" s="702">
        <f t="shared" si="1"/>
        <v>0.1</v>
      </c>
      <c r="K49" s="307" t="s">
        <v>302</v>
      </c>
      <c r="L49" s="308"/>
    </row>
    <row r="50" spans="1:12" s="46" customFormat="1" ht="12.75" customHeight="1">
      <c r="A50" s="123" t="s">
        <v>806</v>
      </c>
      <c r="B50" s="130" t="s">
        <v>677</v>
      </c>
      <c r="C50" s="19"/>
      <c r="D50" s="19"/>
      <c r="E50" s="19"/>
      <c r="F50" s="701"/>
      <c r="G50" s="122">
        <v>990</v>
      </c>
      <c r="H50" s="131">
        <v>990</v>
      </c>
      <c r="I50" s="131">
        <v>1010</v>
      </c>
      <c r="J50" s="702">
        <f t="shared" si="1"/>
        <v>1.02020202020202</v>
      </c>
      <c r="K50" s="307" t="s">
        <v>302</v>
      </c>
      <c r="L50" s="308"/>
    </row>
    <row r="51" spans="1:12" s="46" customFormat="1" ht="12" thickBot="1">
      <c r="A51" s="123" t="s">
        <v>807</v>
      </c>
      <c r="B51" s="725" t="s">
        <v>678</v>
      </c>
      <c r="C51" s="134"/>
      <c r="D51" s="134">
        <v>200</v>
      </c>
      <c r="E51" s="134">
        <v>175</v>
      </c>
      <c r="F51" s="701"/>
      <c r="G51" s="726">
        <v>4570</v>
      </c>
      <c r="H51" s="127">
        <v>5505</v>
      </c>
      <c r="I51" s="127">
        <v>7049</v>
      </c>
      <c r="J51" s="702">
        <f t="shared" si="1"/>
        <v>1.5424507658643325</v>
      </c>
      <c r="K51" s="309" t="s">
        <v>302</v>
      </c>
      <c r="L51" s="310"/>
    </row>
    <row r="52" spans="1:12" s="46" customFormat="1" ht="12.75" customHeight="1" thickTop="1">
      <c r="A52" s="788" t="s">
        <v>155</v>
      </c>
      <c r="B52" s="788"/>
      <c r="C52" s="136">
        <f>SUM(C8:C51)</f>
        <v>195152</v>
      </c>
      <c r="D52" s="136">
        <f>SUM(D8:D51)</f>
        <v>277833</v>
      </c>
      <c r="E52" s="136">
        <f>SUM(E8:E51)</f>
        <v>225944</v>
      </c>
      <c r="F52" s="727">
        <f>E52/C52</f>
        <v>1.157784701156022</v>
      </c>
      <c r="G52" s="728">
        <f>SUM(G8:G51)</f>
        <v>274722</v>
      </c>
      <c r="H52" s="136">
        <f>SUM(H8:H51)</f>
        <v>351287</v>
      </c>
      <c r="I52" s="136">
        <f>SUM(I8:I51)</f>
        <v>315853</v>
      </c>
      <c r="J52" s="137">
        <f t="shared" si="1"/>
        <v>1.1497186246460058</v>
      </c>
      <c r="K52" s="311"/>
      <c r="L52" s="312"/>
    </row>
    <row r="53" spans="1:12" s="46" customFormat="1" ht="12.75" customHeight="1" thickBot="1">
      <c r="A53" s="789" t="s">
        <v>156</v>
      </c>
      <c r="B53" s="789"/>
      <c r="C53" s="138">
        <v>184571</v>
      </c>
      <c r="D53" s="138">
        <v>184571</v>
      </c>
      <c r="E53" s="138">
        <f>'8.sz. melléklet'!G91+'9.sz. melléklet'!G39</f>
        <v>177732</v>
      </c>
      <c r="F53" s="729">
        <f>E53/C53</f>
        <v>0.9629465083897254</v>
      </c>
      <c r="G53" s="730">
        <f>'[1]7.sz. melléklet'!D35</f>
        <v>105001</v>
      </c>
      <c r="H53" s="730">
        <f>'[1]7.sz. melléklet'!F35</f>
        <v>93902</v>
      </c>
      <c r="I53" s="730">
        <f>'8.sz. melléklet'!G35</f>
        <v>87823</v>
      </c>
      <c r="J53" s="139">
        <f t="shared" si="1"/>
        <v>0.8364015580803993</v>
      </c>
      <c r="K53" s="309"/>
      <c r="L53" s="310"/>
    </row>
    <row r="54" spans="1:12" s="46" customFormat="1" ht="12.75" customHeight="1" thickBot="1" thickTop="1">
      <c r="A54" s="790" t="s">
        <v>157</v>
      </c>
      <c r="B54" s="790"/>
      <c r="C54" s="140">
        <f>SUM(C52:C53)</f>
        <v>379723</v>
      </c>
      <c r="D54" s="140">
        <f>SUM(D52:D53)</f>
        <v>462404</v>
      </c>
      <c r="E54" s="140">
        <f>SUM(E52:E53)</f>
        <v>403676</v>
      </c>
      <c r="F54" s="731">
        <f>E54/C54</f>
        <v>1.0630801926667597</v>
      </c>
      <c r="G54" s="732">
        <f>SUM(G52:G53)</f>
        <v>379723</v>
      </c>
      <c r="H54" s="140">
        <f>SUM(H52:H53)</f>
        <v>445189</v>
      </c>
      <c r="I54" s="140">
        <f>SUM(I52:I53)</f>
        <v>403676</v>
      </c>
      <c r="J54" s="141">
        <f t="shared" si="1"/>
        <v>1.0630801926667597</v>
      </c>
      <c r="K54" s="303"/>
      <c r="L54" s="304"/>
    </row>
    <row r="55" s="43" customFormat="1" ht="12.75" thickTop="1"/>
    <row r="56" s="43" customFormat="1" ht="12"/>
    <row r="57" s="43" customFormat="1" ht="12"/>
    <row r="58" s="43" customFormat="1" ht="12"/>
    <row r="59" s="43" customFormat="1" ht="12"/>
    <row r="60" s="43" customFormat="1" ht="12"/>
    <row r="61" s="43" customFormat="1" ht="12"/>
    <row r="62" s="43" customFormat="1" ht="12"/>
    <row r="63" s="43" customFormat="1" ht="12"/>
    <row r="64" s="43" customFormat="1" ht="12"/>
    <row r="65" s="43" customFormat="1" ht="12"/>
    <row r="66" s="43" customFormat="1" ht="12"/>
    <row r="67" s="43" customFormat="1" ht="12"/>
    <row r="68" s="43" customFormat="1" ht="12"/>
    <row r="69" s="43" customFormat="1" ht="12"/>
    <row r="70" s="43" customFormat="1" ht="12"/>
    <row r="71" s="43" customFormat="1" ht="12"/>
    <row r="72" s="43" customFormat="1" ht="12"/>
    <row r="73" s="43" customFormat="1" ht="12"/>
    <row r="74" s="43" customFormat="1" ht="12"/>
    <row r="75" s="43" customFormat="1" ht="12"/>
    <row r="76" s="43" customFormat="1" ht="12"/>
    <row r="77" s="43" customFormat="1" ht="12"/>
    <row r="78" s="43" customFormat="1" ht="12"/>
    <row r="79" s="43" customFormat="1" ht="12"/>
    <row r="80" s="43" customFormat="1" ht="12"/>
    <row r="81" s="43" customFormat="1" ht="12"/>
    <row r="82" s="43" customFormat="1" ht="12"/>
    <row r="83" s="43" customFormat="1" ht="12"/>
    <row r="84" s="43" customFormat="1" ht="12"/>
    <row r="85" s="43" customFormat="1" ht="12"/>
    <row r="86" s="43" customFormat="1" ht="12"/>
    <row r="87" s="43" customFormat="1" ht="12"/>
    <row r="88" s="43" customFormat="1" ht="12"/>
    <row r="89" s="43" customFormat="1" ht="12"/>
    <row r="90" s="43" customFormat="1" ht="12"/>
    <row r="91" s="43" customFormat="1" ht="12"/>
    <row r="92" s="43" customFormat="1" ht="12"/>
    <row r="93" s="43" customFormat="1" ht="12"/>
    <row r="94" s="43" customFormat="1" ht="12"/>
    <row r="95" s="43" customFormat="1" ht="12"/>
    <row r="96" s="43" customFormat="1" ht="12"/>
    <row r="97" s="43" customFormat="1" ht="12"/>
    <row r="98" s="43" customFormat="1" ht="12"/>
    <row r="99" s="43" customFormat="1" ht="12"/>
    <row r="100" s="43" customFormat="1" ht="12"/>
    <row r="101" s="43" customFormat="1" ht="12"/>
    <row r="102" s="43" customFormat="1" ht="12"/>
    <row r="103" s="43" customFormat="1" ht="12"/>
    <row r="104" s="43" customFormat="1" ht="12"/>
  </sheetData>
  <sheetProtection selectLockedCells="1" selectUnlockedCells="1"/>
  <mergeCells count="4">
    <mergeCell ref="A4:L4"/>
    <mergeCell ref="A52:B52"/>
    <mergeCell ref="A53:B53"/>
    <mergeCell ref="A54:B5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8" r:id="rId1"/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1">
      <selection activeCell="D32" sqref="D32"/>
    </sheetView>
  </sheetViews>
  <sheetFormatPr defaultColWidth="9.140625" defaultRowHeight="15" customHeight="1"/>
  <cols>
    <col min="1" max="1" width="5.7109375" style="1" customWidth="1"/>
    <col min="2" max="2" width="35.7109375" style="1" customWidth="1"/>
    <col min="3" max="3" width="5.7109375" style="1" customWidth="1"/>
    <col min="4" max="7" width="9.7109375" style="1" customWidth="1"/>
    <col min="8" max="8" width="9.7109375" style="0" customWidth="1"/>
  </cols>
  <sheetData>
    <row r="1" spans="1:8" ht="15" customHeight="1">
      <c r="A1" s="782" t="s">
        <v>173</v>
      </c>
      <c r="B1" s="782"/>
      <c r="C1" s="782"/>
      <c r="D1" s="782"/>
      <c r="E1" s="782"/>
      <c r="F1" s="782"/>
      <c r="G1" s="782"/>
      <c r="H1" s="782"/>
    </row>
    <row r="2" spans="1:8" ht="15" customHeight="1">
      <c r="A2" s="3"/>
      <c r="B2" s="3"/>
      <c r="C2" s="3"/>
      <c r="D2" s="3"/>
      <c r="E2" s="3"/>
      <c r="F2" s="3"/>
      <c r="G2" s="3"/>
      <c r="H2" s="2" t="str">
        <f>'2.sz. melléklet'!G2</f>
        <v>az 1/2015. (II.18.) önkormányzati rendelethez</v>
      </c>
    </row>
    <row r="3" spans="1:8" ht="15" customHeight="1">
      <c r="A3" s="45"/>
      <c r="B3" s="46"/>
      <c r="C3" s="46"/>
      <c r="D3" s="46"/>
      <c r="E3" s="46"/>
      <c r="F3" s="46"/>
      <c r="G3" s="46"/>
      <c r="H3" s="43"/>
    </row>
    <row r="4" spans="1:8" ht="15" customHeight="1">
      <c r="A4" s="767" t="s">
        <v>158</v>
      </c>
      <c r="B4" s="767"/>
      <c r="C4" s="767"/>
      <c r="D4" s="767"/>
      <c r="E4" s="767"/>
      <c r="F4" s="767"/>
      <c r="G4" s="767"/>
      <c r="H4" s="767"/>
    </row>
    <row r="5" spans="1:8" ht="15" customHeight="1">
      <c r="A5" s="46"/>
      <c r="B5" s="46"/>
      <c r="C5" s="46"/>
      <c r="D5" s="46"/>
      <c r="E5" s="46"/>
      <c r="F5" s="46"/>
      <c r="G5" s="46"/>
      <c r="H5" s="43"/>
    </row>
    <row r="6" spans="1:8" ht="15" customHeight="1" thickBot="1">
      <c r="A6" s="45"/>
      <c r="B6" s="111"/>
      <c r="C6" s="111"/>
      <c r="D6" s="111"/>
      <c r="E6" s="44"/>
      <c r="F6" s="44"/>
      <c r="G6" s="44"/>
      <c r="H6" s="6" t="s">
        <v>1</v>
      </c>
    </row>
    <row r="7" spans="1:8" ht="31.5" thickTop="1">
      <c r="A7" s="7" t="s">
        <v>95</v>
      </c>
      <c r="B7" s="9" t="s">
        <v>159</v>
      </c>
      <c r="C7" s="9" t="s">
        <v>492</v>
      </c>
      <c r="D7" s="9" t="s">
        <v>4</v>
      </c>
      <c r="E7" s="9" t="s">
        <v>708</v>
      </c>
      <c r="F7" s="9" t="s">
        <v>694</v>
      </c>
      <c r="G7" s="9" t="s">
        <v>695</v>
      </c>
      <c r="H7" s="465" t="s">
        <v>720</v>
      </c>
    </row>
    <row r="8" spans="1:8" ht="15" customHeight="1" thickBot="1">
      <c r="A8" s="142" t="s">
        <v>6</v>
      </c>
      <c r="B8" s="13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18" t="s">
        <v>75</v>
      </c>
    </row>
    <row r="9" spans="1:8" ht="15" customHeight="1" thickTop="1">
      <c r="A9" s="143" t="s">
        <v>16</v>
      </c>
      <c r="B9" s="144" t="s">
        <v>160</v>
      </c>
      <c r="C9" s="144" t="s">
        <v>493</v>
      </c>
      <c r="D9" s="145">
        <f>D10+D15</f>
        <v>29251</v>
      </c>
      <c r="E9" s="145">
        <f>E10+E15</f>
        <v>32436</v>
      </c>
      <c r="F9" s="145">
        <f>F10+F15</f>
        <v>29978</v>
      </c>
      <c r="G9" s="145">
        <f>G10+G15</f>
        <v>34500</v>
      </c>
      <c r="H9" s="146">
        <f aca="true" t="shared" si="0" ref="H9:H17">G9/D9</f>
        <v>1.1794468565177259</v>
      </c>
    </row>
    <row r="10" spans="1:8" ht="15" customHeight="1">
      <c r="A10" s="22" t="s">
        <v>161</v>
      </c>
      <c r="B10" s="19" t="s">
        <v>494</v>
      </c>
      <c r="C10" s="19" t="s">
        <v>495</v>
      </c>
      <c r="D10" s="20">
        <f>SUM(D11:D13)</f>
        <v>20133</v>
      </c>
      <c r="E10" s="20">
        <f>SUM(E11:E14)</f>
        <v>23017</v>
      </c>
      <c r="F10" s="20">
        <f>SUM(F11:F14)</f>
        <v>24772</v>
      </c>
      <c r="G10" s="20">
        <f>SUM(G11:G14)</f>
        <v>26113</v>
      </c>
      <c r="H10" s="147">
        <f t="shared" si="0"/>
        <v>1.2970247851785626</v>
      </c>
    </row>
    <row r="11" spans="1:8" ht="15" customHeight="1">
      <c r="A11" s="148"/>
      <c r="B11" s="23" t="s">
        <v>496</v>
      </c>
      <c r="C11" s="23" t="s">
        <v>497</v>
      </c>
      <c r="D11" s="24">
        <v>18857</v>
      </c>
      <c r="E11" s="24">
        <v>20635</v>
      </c>
      <c r="F11" s="24">
        <v>22842</v>
      </c>
      <c r="G11" s="24">
        <v>22869</v>
      </c>
      <c r="H11" s="101">
        <f t="shared" si="0"/>
        <v>1.2127591875696029</v>
      </c>
    </row>
    <row r="12" spans="1:8" ht="15" customHeight="1">
      <c r="A12" s="148"/>
      <c r="B12" s="23" t="s">
        <v>697</v>
      </c>
      <c r="C12" s="23" t="s">
        <v>698</v>
      </c>
      <c r="D12" s="24"/>
      <c r="E12" s="24">
        <v>62</v>
      </c>
      <c r="F12" s="24">
        <v>62</v>
      </c>
      <c r="G12" s="24">
        <v>338</v>
      </c>
      <c r="H12" s="101"/>
    </row>
    <row r="13" spans="1:8" ht="15" customHeight="1">
      <c r="A13" s="148"/>
      <c r="B13" s="23" t="s">
        <v>699</v>
      </c>
      <c r="C13" s="23" t="s">
        <v>498</v>
      </c>
      <c r="D13" s="24">
        <v>1276</v>
      </c>
      <c r="E13" s="24">
        <v>2179</v>
      </c>
      <c r="F13" s="24">
        <v>1439</v>
      </c>
      <c r="G13" s="24">
        <v>2856</v>
      </c>
      <c r="H13" s="101">
        <f t="shared" si="0"/>
        <v>2.238244514106583</v>
      </c>
    </row>
    <row r="14" spans="1:8" ht="15" customHeight="1">
      <c r="A14" s="148"/>
      <c r="B14" s="23" t="s">
        <v>700</v>
      </c>
      <c r="C14" s="23" t="s">
        <v>701</v>
      </c>
      <c r="D14" s="24"/>
      <c r="E14" s="24">
        <v>141</v>
      </c>
      <c r="F14" s="24">
        <v>429</v>
      </c>
      <c r="G14" s="24">
        <v>50</v>
      </c>
      <c r="H14" s="101"/>
    </row>
    <row r="15" spans="1:8" ht="15" customHeight="1">
      <c r="A15" s="22" t="s">
        <v>162</v>
      </c>
      <c r="B15" s="19" t="s">
        <v>164</v>
      </c>
      <c r="C15" s="19" t="s">
        <v>499</v>
      </c>
      <c r="D15" s="20">
        <f>SUM(D16:D18)</f>
        <v>9118</v>
      </c>
      <c r="E15" s="20">
        <f>SUM(E16:E18)</f>
        <v>9419</v>
      </c>
      <c r="F15" s="20">
        <f>SUM(F16:F18)</f>
        <v>5206</v>
      </c>
      <c r="G15" s="20">
        <f>SUM(G16:G18)</f>
        <v>8387</v>
      </c>
      <c r="H15" s="147">
        <f t="shared" si="0"/>
        <v>0.9198289098486511</v>
      </c>
    </row>
    <row r="16" spans="1:8" ht="15" customHeight="1">
      <c r="A16" s="148"/>
      <c r="B16" s="23" t="s">
        <v>520</v>
      </c>
      <c r="C16" s="23" t="s">
        <v>500</v>
      </c>
      <c r="D16" s="24">
        <v>6382</v>
      </c>
      <c r="E16" s="24">
        <v>6859</v>
      </c>
      <c r="F16" s="24">
        <v>2591</v>
      </c>
      <c r="G16" s="24">
        <v>2747</v>
      </c>
      <c r="H16" s="101">
        <f t="shared" si="0"/>
        <v>0.43042933249764964</v>
      </c>
    </row>
    <row r="17" spans="1:8" ht="15" customHeight="1">
      <c r="A17" s="148"/>
      <c r="B17" s="23" t="s">
        <v>521</v>
      </c>
      <c r="C17" s="23" t="s">
        <v>501</v>
      </c>
      <c r="D17" s="24">
        <v>2236</v>
      </c>
      <c r="E17" s="24">
        <v>1975</v>
      </c>
      <c r="F17" s="24">
        <v>1770</v>
      </c>
      <c r="G17" s="24">
        <v>2676</v>
      </c>
      <c r="H17" s="93">
        <f t="shared" si="0"/>
        <v>1.1967799642218246</v>
      </c>
    </row>
    <row r="18" spans="1:8" ht="15" customHeight="1">
      <c r="A18" s="148"/>
      <c r="B18" s="23" t="s">
        <v>522</v>
      </c>
      <c r="C18" s="23" t="s">
        <v>502</v>
      </c>
      <c r="D18" s="24">
        <v>500</v>
      </c>
      <c r="E18" s="24">
        <v>585</v>
      </c>
      <c r="F18" s="24">
        <v>845</v>
      </c>
      <c r="G18" s="24">
        <v>2964</v>
      </c>
      <c r="H18" s="93"/>
    </row>
    <row r="19" spans="1:8" ht="15" customHeight="1">
      <c r="A19" s="29" t="s">
        <v>17</v>
      </c>
      <c r="B19" s="149" t="s">
        <v>274</v>
      </c>
      <c r="C19" s="149" t="s">
        <v>503</v>
      </c>
      <c r="D19" s="30">
        <v>8096</v>
      </c>
      <c r="E19" s="30">
        <v>9974</v>
      </c>
      <c r="F19" s="30">
        <v>7717</v>
      </c>
      <c r="G19" s="30">
        <v>10348</v>
      </c>
      <c r="H19" s="146">
        <f>G19/D19</f>
        <v>1.2781620553359683</v>
      </c>
    </row>
    <row r="20" spans="1:8" ht="15" customHeight="1">
      <c r="A20" s="29" t="s">
        <v>58</v>
      </c>
      <c r="B20" s="149" t="s">
        <v>166</v>
      </c>
      <c r="C20" s="149" t="s">
        <v>504</v>
      </c>
      <c r="D20" s="30">
        <f>SUM(D21:D25)</f>
        <v>92866</v>
      </c>
      <c r="E20" s="30">
        <f>SUM(E21:E25)</f>
        <v>100318</v>
      </c>
      <c r="F20" s="30">
        <f>SUM(F21:F25)</f>
        <v>82372</v>
      </c>
      <c r="G20" s="30">
        <f>SUM(G21:G25)</f>
        <v>107398</v>
      </c>
      <c r="H20" s="146">
        <f>G20/D20</f>
        <v>1.1564835354166219</v>
      </c>
    </row>
    <row r="21" spans="1:8" ht="15" customHeight="1">
      <c r="A21" s="22" t="s">
        <v>165</v>
      </c>
      <c r="B21" s="19" t="s">
        <v>505</v>
      </c>
      <c r="C21" s="19" t="s">
        <v>511</v>
      </c>
      <c r="D21" s="20">
        <v>11600</v>
      </c>
      <c r="E21" s="20">
        <v>14112</v>
      </c>
      <c r="F21" s="20">
        <v>12717</v>
      </c>
      <c r="G21" s="20">
        <v>13430</v>
      </c>
      <c r="H21" s="147">
        <f>G21/D21</f>
        <v>1.157758620689655</v>
      </c>
    </row>
    <row r="22" spans="1:8" ht="15" customHeight="1">
      <c r="A22" s="22" t="s">
        <v>167</v>
      </c>
      <c r="B22" s="19" t="s">
        <v>506</v>
      </c>
      <c r="C22" s="19" t="s">
        <v>512</v>
      </c>
      <c r="D22" s="20">
        <v>1705</v>
      </c>
      <c r="E22" s="20">
        <v>1725</v>
      </c>
      <c r="F22" s="20">
        <v>1462</v>
      </c>
      <c r="G22" s="20">
        <v>1686</v>
      </c>
      <c r="H22" s="147">
        <f aca="true" t="shared" si="1" ref="H22:H28">G22/D22</f>
        <v>0.9888563049853373</v>
      </c>
    </row>
    <row r="23" spans="1:8" ht="15" customHeight="1">
      <c r="A23" s="22" t="s">
        <v>507</v>
      </c>
      <c r="B23" s="19" t="s">
        <v>508</v>
      </c>
      <c r="C23" s="19" t="s">
        <v>513</v>
      </c>
      <c r="D23" s="20">
        <v>53945</v>
      </c>
      <c r="E23" s="20">
        <v>58476</v>
      </c>
      <c r="F23" s="20">
        <v>46022</v>
      </c>
      <c r="G23" s="20">
        <v>63986</v>
      </c>
      <c r="H23" s="147">
        <f t="shared" si="1"/>
        <v>1.186134025396237</v>
      </c>
    </row>
    <row r="24" spans="1:8" ht="15" customHeight="1">
      <c r="A24" s="22" t="s">
        <v>509</v>
      </c>
      <c r="B24" s="19" t="s">
        <v>510</v>
      </c>
      <c r="C24" s="19" t="s">
        <v>514</v>
      </c>
      <c r="D24" s="20">
        <v>355</v>
      </c>
      <c r="E24" s="20">
        <v>385</v>
      </c>
      <c r="F24" s="20">
        <v>303</v>
      </c>
      <c r="G24" s="20">
        <v>355</v>
      </c>
      <c r="H24" s="147">
        <f t="shared" si="1"/>
        <v>1</v>
      </c>
    </row>
    <row r="25" spans="1:8" ht="15" customHeight="1">
      <c r="A25" s="22" t="s">
        <v>515</v>
      </c>
      <c r="B25" s="19" t="s">
        <v>516</v>
      </c>
      <c r="C25" s="19" t="s">
        <v>517</v>
      </c>
      <c r="D25" s="20">
        <f>SUM(D26:D28)</f>
        <v>25261</v>
      </c>
      <c r="E25" s="20">
        <f>SUM(E26:E28)</f>
        <v>25620</v>
      </c>
      <c r="F25" s="20">
        <f>SUM(F26:F28)</f>
        <v>21868</v>
      </c>
      <c r="G25" s="20">
        <f>SUM(G26:G28)</f>
        <v>27941</v>
      </c>
      <c r="H25" s="147">
        <f t="shared" si="1"/>
        <v>1.1060923953921065</v>
      </c>
    </row>
    <row r="26" spans="1:8" ht="15" customHeight="1">
      <c r="A26" s="148"/>
      <c r="B26" s="23" t="s">
        <v>518</v>
      </c>
      <c r="C26" s="23" t="s">
        <v>519</v>
      </c>
      <c r="D26" s="24">
        <v>17833</v>
      </c>
      <c r="E26" s="24">
        <v>15827</v>
      </c>
      <c r="F26" s="24">
        <v>12348</v>
      </c>
      <c r="G26" s="24">
        <v>19101</v>
      </c>
      <c r="H26" s="101">
        <f t="shared" si="1"/>
        <v>1.0711041327875288</v>
      </c>
    </row>
    <row r="27" spans="1:8" ht="15" customHeight="1">
      <c r="A27" s="148"/>
      <c r="B27" s="493" t="s">
        <v>523</v>
      </c>
      <c r="C27" s="23" t="s">
        <v>525</v>
      </c>
      <c r="D27" s="24">
        <v>6350</v>
      </c>
      <c r="E27" s="24">
        <v>9118</v>
      </c>
      <c r="F27" s="24">
        <v>8979</v>
      </c>
      <c r="G27" s="24">
        <v>8350</v>
      </c>
      <c r="H27" s="101"/>
    </row>
    <row r="28" spans="1:8" ht="15" customHeight="1">
      <c r="A28" s="148"/>
      <c r="B28" s="493" t="s">
        <v>524</v>
      </c>
      <c r="C28" s="23" t="s">
        <v>526</v>
      </c>
      <c r="D28" s="24">
        <v>1078</v>
      </c>
      <c r="E28" s="24">
        <v>675</v>
      </c>
      <c r="F28" s="24">
        <v>541</v>
      </c>
      <c r="G28" s="24">
        <v>490</v>
      </c>
      <c r="H28" s="101">
        <f t="shared" si="1"/>
        <v>0.45454545454545453</v>
      </c>
    </row>
    <row r="29" spans="1:8" ht="15" customHeight="1">
      <c r="A29" s="29" t="s">
        <v>59</v>
      </c>
      <c r="B29" s="149" t="s">
        <v>527</v>
      </c>
      <c r="C29" s="149" t="s">
        <v>528</v>
      </c>
      <c r="D29" s="30">
        <v>6020</v>
      </c>
      <c r="E29" s="30">
        <v>5935</v>
      </c>
      <c r="F29" s="30">
        <v>3505</v>
      </c>
      <c r="G29" s="30">
        <v>3717</v>
      </c>
      <c r="H29" s="146">
        <f aca="true" t="shared" si="2" ref="H29:H42">G29/D29</f>
        <v>0.6174418604651163</v>
      </c>
    </row>
    <row r="30" spans="1:8" ht="15" customHeight="1">
      <c r="A30" s="29" t="s">
        <v>61</v>
      </c>
      <c r="B30" s="149" t="s">
        <v>529</v>
      </c>
      <c r="C30" s="149" t="s">
        <v>530</v>
      </c>
      <c r="D30" s="30">
        <f>SUM(D31:D35)</f>
        <v>125490</v>
      </c>
      <c r="E30" s="30">
        <f>SUM(E31:E35)</f>
        <v>144250</v>
      </c>
      <c r="F30" s="30">
        <f>SUM(F31:F35)</f>
        <v>33046</v>
      </c>
      <c r="G30" s="30">
        <f>SUM(G31:G35)</f>
        <v>109878</v>
      </c>
      <c r="H30" s="146">
        <f t="shared" si="2"/>
        <v>0.875591680612001</v>
      </c>
    </row>
    <row r="31" spans="1:8" ht="15" customHeight="1">
      <c r="A31" s="22" t="s">
        <v>479</v>
      </c>
      <c r="B31" s="19" t="s">
        <v>702</v>
      </c>
      <c r="C31" s="19" t="s">
        <v>703</v>
      </c>
      <c r="D31" s="20"/>
      <c r="E31" s="20">
        <v>384</v>
      </c>
      <c r="F31" s="20">
        <v>732</v>
      </c>
      <c r="G31" s="20">
        <v>1513</v>
      </c>
      <c r="H31" s="146"/>
    </row>
    <row r="32" spans="1:8" s="494" customFormat="1" ht="15" customHeight="1">
      <c r="A32" s="22" t="s">
        <v>481</v>
      </c>
      <c r="B32" s="19" t="s">
        <v>531</v>
      </c>
      <c r="C32" s="19" t="s">
        <v>533</v>
      </c>
      <c r="D32" s="20">
        <v>12129</v>
      </c>
      <c r="E32" s="20">
        <v>13267</v>
      </c>
      <c r="F32" s="20">
        <v>13433</v>
      </c>
      <c r="G32" s="20">
        <v>12511</v>
      </c>
      <c r="H32" s="147">
        <f t="shared" si="2"/>
        <v>1.0314947646137356</v>
      </c>
    </row>
    <row r="33" spans="1:8" s="494" customFormat="1" ht="22.5">
      <c r="A33" s="22" t="s">
        <v>535</v>
      </c>
      <c r="B33" s="56" t="s">
        <v>704</v>
      </c>
      <c r="C33" s="19" t="s">
        <v>705</v>
      </c>
      <c r="D33" s="20"/>
      <c r="E33" s="20">
        <v>200</v>
      </c>
      <c r="F33" s="20">
        <v>300</v>
      </c>
      <c r="G33" s="20"/>
      <c r="H33" s="147"/>
    </row>
    <row r="34" spans="1:8" s="494" customFormat="1" ht="15" customHeight="1">
      <c r="A34" s="22" t="s">
        <v>706</v>
      </c>
      <c r="B34" s="19" t="s">
        <v>532</v>
      </c>
      <c r="C34" s="19" t="s">
        <v>534</v>
      </c>
      <c r="D34" s="20">
        <v>8360</v>
      </c>
      <c r="E34" s="20">
        <v>19282</v>
      </c>
      <c r="F34" s="20">
        <v>18581</v>
      </c>
      <c r="G34" s="20">
        <v>8031</v>
      </c>
      <c r="H34" s="147">
        <f t="shared" si="2"/>
        <v>0.9606459330143541</v>
      </c>
    </row>
    <row r="35" spans="1:8" ht="15" customHeight="1">
      <c r="A35" s="22" t="s">
        <v>707</v>
      </c>
      <c r="B35" s="19" t="s">
        <v>47</v>
      </c>
      <c r="C35" s="19" t="s">
        <v>815</v>
      </c>
      <c r="D35" s="20">
        <v>105001</v>
      </c>
      <c r="E35" s="20">
        <v>111117</v>
      </c>
      <c r="F35" s="20"/>
      <c r="G35" s="20">
        <v>87823</v>
      </c>
      <c r="H35" s="147">
        <f t="shared" si="2"/>
        <v>0.8364015580803993</v>
      </c>
    </row>
    <row r="36" spans="1:8" s="494" customFormat="1" ht="15" customHeight="1">
      <c r="A36" s="29" t="s">
        <v>62</v>
      </c>
      <c r="B36" s="149" t="s">
        <v>276</v>
      </c>
      <c r="C36" s="149" t="s">
        <v>536</v>
      </c>
      <c r="D36" s="30">
        <f>SUM(D37:D42)</f>
        <v>65977</v>
      </c>
      <c r="E36" s="30">
        <f>SUM(E37:E42)</f>
        <v>90242</v>
      </c>
      <c r="F36" s="30">
        <f>SUM(F37:F42)</f>
        <v>49335</v>
      </c>
      <c r="G36" s="30">
        <f>SUM(G37:G42)</f>
        <v>102955</v>
      </c>
      <c r="H36" s="146">
        <f t="shared" si="2"/>
        <v>1.5604680418933872</v>
      </c>
    </row>
    <row r="37" spans="1:8" s="494" customFormat="1" ht="15" customHeight="1">
      <c r="A37" s="498" t="s">
        <v>537</v>
      </c>
      <c r="B37" s="85" t="s">
        <v>538</v>
      </c>
      <c r="C37" s="85" t="s">
        <v>539</v>
      </c>
      <c r="D37" s="61">
        <v>2890</v>
      </c>
      <c r="E37" s="61">
        <v>3300</v>
      </c>
      <c r="F37" s="61">
        <v>350</v>
      </c>
      <c r="G37" s="61"/>
      <c r="H37" s="147">
        <f t="shared" si="2"/>
        <v>0</v>
      </c>
    </row>
    <row r="38" spans="1:8" s="494" customFormat="1" ht="15" customHeight="1">
      <c r="A38" s="498" t="s">
        <v>540</v>
      </c>
      <c r="B38" s="85" t="s">
        <v>541</v>
      </c>
      <c r="C38" s="85" t="s">
        <v>542</v>
      </c>
      <c r="D38" s="61">
        <v>24309</v>
      </c>
      <c r="E38" s="61">
        <v>36914</v>
      </c>
      <c r="F38" s="61">
        <v>19224</v>
      </c>
      <c r="G38" s="61">
        <v>64872</v>
      </c>
      <c r="H38" s="147">
        <f t="shared" si="2"/>
        <v>2.6686412439837097</v>
      </c>
    </row>
    <row r="39" spans="1:8" s="494" customFormat="1" ht="15" customHeight="1">
      <c r="A39" s="498" t="s">
        <v>543</v>
      </c>
      <c r="B39" s="85" t="s">
        <v>544</v>
      </c>
      <c r="C39" s="85" t="s">
        <v>545</v>
      </c>
      <c r="D39" s="61">
        <v>670</v>
      </c>
      <c r="E39" s="61">
        <v>744</v>
      </c>
      <c r="F39" s="61">
        <v>743</v>
      </c>
      <c r="G39" s="61">
        <v>628</v>
      </c>
      <c r="H39" s="147">
        <f t="shared" si="2"/>
        <v>0.9373134328358209</v>
      </c>
    </row>
    <row r="40" spans="1:8" s="494" customFormat="1" ht="15" customHeight="1">
      <c r="A40" s="498" t="s">
        <v>546</v>
      </c>
      <c r="B40" s="85" t="s">
        <v>547</v>
      </c>
      <c r="C40" s="85" t="s">
        <v>548</v>
      </c>
      <c r="D40" s="61">
        <v>12663</v>
      </c>
      <c r="E40" s="61">
        <v>20003</v>
      </c>
      <c r="F40" s="61">
        <v>19761</v>
      </c>
      <c r="G40" s="61">
        <v>4319</v>
      </c>
      <c r="H40" s="147">
        <f t="shared" si="2"/>
        <v>0.3410724156992814</v>
      </c>
    </row>
    <row r="41" spans="1:8" s="494" customFormat="1" ht="15" customHeight="1">
      <c r="A41" s="498" t="s">
        <v>549</v>
      </c>
      <c r="B41" s="85" t="s">
        <v>550</v>
      </c>
      <c r="C41" s="85" t="s">
        <v>551</v>
      </c>
      <c r="D41" s="61">
        <v>14500</v>
      </c>
      <c r="E41" s="61">
        <v>14500</v>
      </c>
      <c r="F41" s="61"/>
      <c r="G41" s="61">
        <v>14500</v>
      </c>
      <c r="H41" s="147">
        <f t="shared" si="2"/>
        <v>1</v>
      </c>
    </row>
    <row r="42" spans="1:8" s="500" customFormat="1" ht="15" customHeight="1">
      <c r="A42" s="498" t="s">
        <v>552</v>
      </c>
      <c r="B42" s="85" t="s">
        <v>553</v>
      </c>
      <c r="C42" s="85" t="s">
        <v>554</v>
      </c>
      <c r="D42" s="61">
        <v>10945</v>
      </c>
      <c r="E42" s="61">
        <v>14781</v>
      </c>
      <c r="F42" s="61">
        <v>9257</v>
      </c>
      <c r="G42" s="61">
        <v>18636</v>
      </c>
      <c r="H42" s="147">
        <f t="shared" si="2"/>
        <v>1.7026952946550937</v>
      </c>
    </row>
    <row r="43" spans="1:8" s="494" customFormat="1" ht="15" customHeight="1">
      <c r="A43" s="499" t="s">
        <v>64</v>
      </c>
      <c r="B43" s="496" t="s">
        <v>555</v>
      </c>
      <c r="C43" s="496" t="s">
        <v>556</v>
      </c>
      <c r="D43" s="497">
        <f>SUM(D44:D45)</f>
        <v>22795</v>
      </c>
      <c r="E43" s="497">
        <f>SUM(E44:E45)</f>
        <v>47266</v>
      </c>
      <c r="F43" s="497">
        <f>SUM(F44:F45)</f>
        <v>28252</v>
      </c>
      <c r="G43" s="497">
        <f>SUM(G44:G45)</f>
        <v>11092</v>
      </c>
      <c r="H43" s="146">
        <f>G43/D43</f>
        <v>0.4865979381443299</v>
      </c>
    </row>
    <row r="44" spans="1:8" s="494" customFormat="1" ht="15" customHeight="1">
      <c r="A44" s="498" t="s">
        <v>557</v>
      </c>
      <c r="B44" s="85" t="s">
        <v>558</v>
      </c>
      <c r="C44" s="85" t="s">
        <v>559</v>
      </c>
      <c r="D44" s="61">
        <v>17947</v>
      </c>
      <c r="E44" s="61">
        <v>37221</v>
      </c>
      <c r="F44" s="61">
        <v>26737</v>
      </c>
      <c r="G44" s="61">
        <v>8787</v>
      </c>
      <c r="H44" s="147">
        <f aca="true" t="shared" si="3" ref="H44:H49">G44/D44</f>
        <v>0.489608291079289</v>
      </c>
    </row>
    <row r="45" spans="1:8" s="500" customFormat="1" ht="15" customHeight="1">
      <c r="A45" s="498" t="s">
        <v>560</v>
      </c>
      <c r="B45" s="85" t="s">
        <v>561</v>
      </c>
      <c r="C45" s="85" t="s">
        <v>562</v>
      </c>
      <c r="D45" s="61">
        <v>4848</v>
      </c>
      <c r="E45" s="61">
        <v>10045</v>
      </c>
      <c r="F45" s="61">
        <v>1515</v>
      </c>
      <c r="G45" s="61">
        <v>2305</v>
      </c>
      <c r="H45" s="147">
        <f t="shared" si="3"/>
        <v>0.47545379537953797</v>
      </c>
    </row>
    <row r="46" spans="1:8" s="494" customFormat="1" ht="15" customHeight="1">
      <c r="A46" s="495" t="s">
        <v>99</v>
      </c>
      <c r="B46" s="496" t="s">
        <v>182</v>
      </c>
      <c r="C46" s="496" t="s">
        <v>563</v>
      </c>
      <c r="D46" s="497">
        <f>SUM(D47:D48)</f>
        <v>7790</v>
      </c>
      <c r="E46" s="497">
        <f>SUM(E47:E48)</f>
        <v>10821</v>
      </c>
      <c r="F46" s="497">
        <f>SUM(F47:F48)</f>
        <v>9543</v>
      </c>
      <c r="G46" s="497">
        <f>SUM(G47:G48)</f>
        <v>3918</v>
      </c>
      <c r="H46" s="146">
        <f t="shared" si="3"/>
        <v>0.5029525032092427</v>
      </c>
    </row>
    <row r="47" spans="1:8" s="494" customFormat="1" ht="22.5">
      <c r="A47" s="562" t="s">
        <v>564</v>
      </c>
      <c r="B47" s="575" t="s">
        <v>709</v>
      </c>
      <c r="C47" s="537" t="s">
        <v>710</v>
      </c>
      <c r="D47" s="538"/>
      <c r="E47" s="538">
        <v>3661</v>
      </c>
      <c r="F47" s="538">
        <v>6661</v>
      </c>
      <c r="G47" s="538"/>
      <c r="H47" s="146"/>
    </row>
    <row r="48" spans="1:8" s="494" customFormat="1" ht="15" customHeight="1">
      <c r="A48" s="562" t="s">
        <v>711</v>
      </c>
      <c r="B48" s="537" t="s">
        <v>565</v>
      </c>
      <c r="C48" s="537" t="s">
        <v>566</v>
      </c>
      <c r="D48" s="538">
        <v>7790</v>
      </c>
      <c r="E48" s="538">
        <v>7160</v>
      </c>
      <c r="F48" s="538">
        <v>2882</v>
      </c>
      <c r="G48" s="538">
        <v>3918</v>
      </c>
      <c r="H48" s="147">
        <f t="shared" si="3"/>
        <v>0.5029525032092427</v>
      </c>
    </row>
    <row r="49" spans="1:8" s="494" customFormat="1" ht="15" customHeight="1" thickBot="1">
      <c r="A49" s="563" t="s">
        <v>121</v>
      </c>
      <c r="B49" s="564" t="s">
        <v>689</v>
      </c>
      <c r="C49" s="564" t="s">
        <v>690</v>
      </c>
      <c r="D49" s="565">
        <v>15584</v>
      </c>
      <c r="E49" s="565">
        <v>15591</v>
      </c>
      <c r="F49" s="565">
        <v>15196</v>
      </c>
      <c r="G49" s="565">
        <v>16988</v>
      </c>
      <c r="H49" s="146">
        <f t="shared" si="3"/>
        <v>1.0900924024640657</v>
      </c>
    </row>
    <row r="50" spans="1:8" ht="15" customHeight="1" thickBot="1" thickTop="1">
      <c r="A50" s="786" t="s">
        <v>168</v>
      </c>
      <c r="B50" s="786"/>
      <c r="C50" s="485"/>
      <c r="D50" s="113">
        <f>D9+D19+D20+D29+D30+D36+D43+D46+D49</f>
        <v>373869</v>
      </c>
      <c r="E50" s="113">
        <f>E9+E19+E20+E29+E30+E36+E43+E46+E49</f>
        <v>456833</v>
      </c>
      <c r="F50" s="113">
        <f>F9+F19+F20+F29+F30+F36+F43+F46+F49</f>
        <v>258944</v>
      </c>
      <c r="G50" s="113">
        <f>G9+G19+G20+G29+G30+G36+G43+G46+G49</f>
        <v>400794</v>
      </c>
      <c r="H50" s="152">
        <f>G50/D50</f>
        <v>1.072017203886923</v>
      </c>
    </row>
    <row r="51" spans="1:8" ht="15" customHeight="1" thickTop="1">
      <c r="A51" s="46"/>
      <c r="B51" s="46"/>
      <c r="C51" s="46"/>
      <c r="D51" s="46"/>
      <c r="E51" s="46"/>
      <c r="F51" s="46"/>
      <c r="G51" s="46"/>
      <c r="H51" s="77"/>
    </row>
    <row r="52" spans="1:8" ht="15" customHeight="1">
      <c r="A52" s="46"/>
      <c r="B52" s="46"/>
      <c r="C52" s="46"/>
      <c r="D52" s="46"/>
      <c r="E52" s="46"/>
      <c r="F52" s="46"/>
      <c r="G52" s="46"/>
      <c r="H52" s="77"/>
    </row>
    <row r="53" spans="2:8" ht="15" customHeight="1">
      <c r="B53" s="44"/>
      <c r="C53" s="44"/>
      <c r="D53" s="44"/>
      <c r="E53" s="3"/>
      <c r="F53" s="44"/>
      <c r="G53" s="44"/>
      <c r="H53" s="44" t="s">
        <v>303</v>
      </c>
    </row>
    <row r="54" spans="1:8" ht="15" customHeight="1">
      <c r="A54" s="3"/>
      <c r="B54" s="3"/>
      <c r="C54" s="3"/>
      <c r="D54" s="3"/>
      <c r="E54" s="154"/>
      <c r="F54" s="3"/>
      <c r="G54" s="3"/>
      <c r="H54" s="2" t="str">
        <f>'2.sz. melléklet'!G2</f>
        <v>az 1/2015. (II.18.) önkormányzati rendelethez</v>
      </c>
    </row>
    <row r="55" spans="1:8" ht="15" customHeight="1">
      <c r="A55" s="46"/>
      <c r="B55" s="45"/>
      <c r="C55" s="45"/>
      <c r="D55" s="45"/>
      <c r="E55" s="47"/>
      <c r="F55" s="154"/>
      <c r="G55" s="154"/>
      <c r="H55" s="43"/>
    </row>
    <row r="56" spans="1:8" ht="15" customHeight="1">
      <c r="A56" s="767" t="s">
        <v>169</v>
      </c>
      <c r="B56" s="767"/>
      <c r="C56" s="767"/>
      <c r="D56" s="767"/>
      <c r="E56" s="767"/>
      <c r="F56" s="767"/>
      <c r="G56" s="767"/>
      <c r="H56" s="767"/>
    </row>
    <row r="57" spans="1:8" ht="15" customHeight="1">
      <c r="A57" s="45"/>
      <c r="B57" s="45"/>
      <c r="C57" s="45"/>
      <c r="D57" s="45"/>
      <c r="E57" s="45"/>
      <c r="F57" s="45"/>
      <c r="G57" s="45"/>
      <c r="H57" s="43"/>
    </row>
    <row r="58" spans="1:8" ht="12.75" thickBot="1">
      <c r="A58" s="46"/>
      <c r="B58" s="153"/>
      <c r="C58" s="153"/>
      <c r="D58" s="153"/>
      <c r="E58" s="44"/>
      <c r="F58" s="44"/>
      <c r="G58" s="44"/>
      <c r="H58" s="44" t="s">
        <v>1</v>
      </c>
    </row>
    <row r="59" spans="1:8" ht="31.5" thickTop="1">
      <c r="A59" s="7" t="s">
        <v>95</v>
      </c>
      <c r="B59" s="9" t="s">
        <v>159</v>
      </c>
      <c r="C59" s="9" t="s">
        <v>492</v>
      </c>
      <c r="D59" s="9" t="s">
        <v>4</v>
      </c>
      <c r="E59" s="9" t="s">
        <v>749</v>
      </c>
      <c r="F59" s="9" t="s">
        <v>694</v>
      </c>
      <c r="G59" s="9" t="s">
        <v>695</v>
      </c>
      <c r="H59" s="465" t="s">
        <v>720</v>
      </c>
    </row>
    <row r="60" spans="1:8" ht="15" customHeight="1" thickBot="1">
      <c r="A60" s="142" t="s">
        <v>6</v>
      </c>
      <c r="B60" s="13" t="s">
        <v>7</v>
      </c>
      <c r="C60" s="13" t="s">
        <v>8</v>
      </c>
      <c r="D60" s="13" t="s">
        <v>9</v>
      </c>
      <c r="E60" s="13" t="s">
        <v>10</v>
      </c>
      <c r="F60" s="13" t="s">
        <v>11</v>
      </c>
      <c r="G60" s="13" t="s">
        <v>12</v>
      </c>
      <c r="H60" s="118" t="s">
        <v>75</v>
      </c>
    </row>
    <row r="61" spans="1:8" ht="15" customHeight="1" thickTop="1">
      <c r="A61" s="143" t="s">
        <v>567</v>
      </c>
      <c r="B61" s="144" t="s">
        <v>568</v>
      </c>
      <c r="C61" s="486" t="s">
        <v>569</v>
      </c>
      <c r="D61" s="255">
        <f>SUM(D62:D63)</f>
        <v>58157</v>
      </c>
      <c r="E61" s="255">
        <f>SUM(E62:E63)</f>
        <v>74795</v>
      </c>
      <c r="F61" s="255">
        <f>SUM(F62:F63)</f>
        <v>73928</v>
      </c>
      <c r="G61" s="255">
        <f>SUM(G62:G63)</f>
        <v>62466</v>
      </c>
      <c r="H61" s="31">
        <f>G61/D61</f>
        <v>1.0740925426002028</v>
      </c>
    </row>
    <row r="62" spans="1:8" ht="15" customHeight="1">
      <c r="A62" s="22" t="s">
        <v>161</v>
      </c>
      <c r="B62" s="19" t="s">
        <v>570</v>
      </c>
      <c r="C62" s="487" t="s">
        <v>571</v>
      </c>
      <c r="D62" s="20">
        <v>53468</v>
      </c>
      <c r="E62" s="20">
        <v>66037</v>
      </c>
      <c r="F62" s="61">
        <v>65929</v>
      </c>
      <c r="G62" s="61">
        <v>59177</v>
      </c>
      <c r="H62" s="21">
        <f>G62/D62</f>
        <v>1.10677414528316</v>
      </c>
    </row>
    <row r="63" spans="1:8" ht="15" customHeight="1">
      <c r="A63" s="22" t="s">
        <v>162</v>
      </c>
      <c r="B63" s="19" t="s">
        <v>573</v>
      </c>
      <c r="C63" s="527" t="s">
        <v>572</v>
      </c>
      <c r="D63" s="61">
        <v>4689</v>
      </c>
      <c r="E63" s="61">
        <v>8758</v>
      </c>
      <c r="F63" s="240">
        <v>7999</v>
      </c>
      <c r="G63" s="240">
        <v>3289</v>
      </c>
      <c r="H63" s="21">
        <f>G63/D63</f>
        <v>0.7014288760929835</v>
      </c>
    </row>
    <row r="64" spans="1:8" ht="15" customHeight="1">
      <c r="A64" s="29" t="s">
        <v>17</v>
      </c>
      <c r="B64" s="488" t="s">
        <v>574</v>
      </c>
      <c r="C64" s="531" t="s">
        <v>575</v>
      </c>
      <c r="D64" s="244">
        <f>SUM(D65:D66)</f>
        <v>19459</v>
      </c>
      <c r="E64" s="244">
        <f>SUM(E65:E66)</f>
        <v>45528</v>
      </c>
      <c r="F64" s="244">
        <f>SUM(F65:F66)</f>
        <v>21265</v>
      </c>
      <c r="G64" s="244">
        <f>SUM(G65:G66)</f>
        <v>24263</v>
      </c>
      <c r="H64" s="146">
        <f>G64/D64</f>
        <v>1.246878051287322</v>
      </c>
    </row>
    <row r="65" spans="1:8" ht="15" customHeight="1">
      <c r="A65" s="22" t="s">
        <v>19</v>
      </c>
      <c r="B65" s="19" t="s">
        <v>628</v>
      </c>
      <c r="C65" s="529" t="s">
        <v>627</v>
      </c>
      <c r="D65" s="50"/>
      <c r="E65" s="50">
        <v>344</v>
      </c>
      <c r="F65" s="50">
        <v>344</v>
      </c>
      <c r="G65" s="50"/>
      <c r="H65" s="21"/>
    </row>
    <row r="66" spans="1:8" s="526" customFormat="1" ht="15" customHeight="1">
      <c r="A66" s="22" t="s">
        <v>20</v>
      </c>
      <c r="B66" s="19" t="s">
        <v>576</v>
      </c>
      <c r="C66" s="487" t="s">
        <v>577</v>
      </c>
      <c r="D66" s="20">
        <v>19459</v>
      </c>
      <c r="E66" s="20">
        <v>45184</v>
      </c>
      <c r="F66" s="20">
        <v>20921</v>
      </c>
      <c r="G66" s="20">
        <v>24263</v>
      </c>
      <c r="H66" s="21">
        <f aca="true" t="shared" si="4" ref="H66:H94">G66/D66</f>
        <v>1.246878051287322</v>
      </c>
    </row>
    <row r="67" spans="1:8" ht="15" customHeight="1">
      <c r="A67" s="29" t="s">
        <v>58</v>
      </c>
      <c r="B67" s="149" t="s">
        <v>18</v>
      </c>
      <c r="C67" s="488" t="s">
        <v>580</v>
      </c>
      <c r="D67" s="257">
        <f>D68+D69+D73</f>
        <v>59806</v>
      </c>
      <c r="E67" s="257">
        <f>E68+E69+E73</f>
        <v>77976</v>
      </c>
      <c r="F67" s="257">
        <f>F68+F69+F73</f>
        <v>80029</v>
      </c>
      <c r="G67" s="257">
        <f>G68+G69+G73</f>
        <v>77873</v>
      </c>
      <c r="H67" s="31">
        <f t="shared" si="4"/>
        <v>1.30209343544126</v>
      </c>
    </row>
    <row r="68" spans="1:8" ht="15" customHeight="1">
      <c r="A68" s="22" t="s">
        <v>165</v>
      </c>
      <c r="B68" s="19" t="s">
        <v>578</v>
      </c>
      <c r="C68" s="487" t="s">
        <v>581</v>
      </c>
      <c r="D68" s="20">
        <v>45000</v>
      </c>
      <c r="E68" s="20">
        <v>48000</v>
      </c>
      <c r="F68" s="20">
        <v>49009</v>
      </c>
      <c r="G68" s="20">
        <v>48050</v>
      </c>
      <c r="H68" s="21">
        <f t="shared" si="4"/>
        <v>1.0677777777777777</v>
      </c>
    </row>
    <row r="69" spans="1:8" ht="15" customHeight="1">
      <c r="A69" s="22" t="s">
        <v>167</v>
      </c>
      <c r="B69" s="19" t="s">
        <v>579</v>
      </c>
      <c r="C69" s="487" t="s">
        <v>582</v>
      </c>
      <c r="D69" s="256">
        <f>SUM(D70:D72)</f>
        <v>14701</v>
      </c>
      <c r="E69" s="256">
        <f>SUM(E70:E72)</f>
        <v>29664</v>
      </c>
      <c r="F69" s="256">
        <f>SUM(F70:F72)</f>
        <v>30591</v>
      </c>
      <c r="G69" s="256">
        <f>SUM(G70:G72)</f>
        <v>29450</v>
      </c>
      <c r="H69" s="21">
        <f t="shared" si="4"/>
        <v>2.0032650840078907</v>
      </c>
    </row>
    <row r="70" spans="1:8" ht="15" customHeight="1">
      <c r="A70" s="41"/>
      <c r="B70" s="23" t="s">
        <v>583</v>
      </c>
      <c r="C70" s="489" t="s">
        <v>584</v>
      </c>
      <c r="D70" s="24">
        <v>6000</v>
      </c>
      <c r="E70" s="24">
        <v>12500</v>
      </c>
      <c r="F70" s="24">
        <v>13088</v>
      </c>
      <c r="G70" s="24">
        <v>13000</v>
      </c>
      <c r="H70" s="25">
        <f t="shared" si="4"/>
        <v>2.1666666666666665</v>
      </c>
    </row>
    <row r="71" spans="1:8" ht="15" customHeight="1">
      <c r="A71" s="41"/>
      <c r="B71" s="23" t="s">
        <v>585</v>
      </c>
      <c r="C71" s="489" t="s">
        <v>586</v>
      </c>
      <c r="D71" s="24">
        <v>1600</v>
      </c>
      <c r="E71" s="24">
        <v>1600</v>
      </c>
      <c r="F71" s="24">
        <v>1906</v>
      </c>
      <c r="G71" s="24">
        <v>1900</v>
      </c>
      <c r="H71" s="25">
        <f t="shared" si="4"/>
        <v>1.1875</v>
      </c>
    </row>
    <row r="72" spans="1:8" ht="15" customHeight="1">
      <c r="A72" s="41"/>
      <c r="B72" s="23" t="s">
        <v>587</v>
      </c>
      <c r="C72" s="489" t="s">
        <v>588</v>
      </c>
      <c r="D72" s="24">
        <v>7101</v>
      </c>
      <c r="E72" s="24">
        <v>15564</v>
      </c>
      <c r="F72" s="24">
        <v>15597</v>
      </c>
      <c r="G72" s="24">
        <v>14550</v>
      </c>
      <c r="H72" s="25">
        <f t="shared" si="4"/>
        <v>2.04900718208703</v>
      </c>
    </row>
    <row r="73" spans="1:8" ht="15" customHeight="1">
      <c r="A73" s="22" t="s">
        <v>507</v>
      </c>
      <c r="B73" s="19" t="s">
        <v>589</v>
      </c>
      <c r="C73" s="487" t="s">
        <v>590</v>
      </c>
      <c r="D73" s="20">
        <v>105</v>
      </c>
      <c r="E73" s="20">
        <v>312</v>
      </c>
      <c r="F73" s="20">
        <v>429</v>
      </c>
      <c r="G73" s="20">
        <v>373</v>
      </c>
      <c r="H73" s="21">
        <f t="shared" si="4"/>
        <v>3.552380952380952</v>
      </c>
    </row>
    <row r="74" spans="1:8" s="494" customFormat="1" ht="15" customHeight="1">
      <c r="A74" s="29" t="s">
        <v>59</v>
      </c>
      <c r="B74" s="149" t="s">
        <v>15</v>
      </c>
      <c r="C74" s="488" t="s">
        <v>592</v>
      </c>
      <c r="D74" s="257">
        <f>SUM(D75:D82)</f>
        <v>50475</v>
      </c>
      <c r="E74" s="257">
        <f>SUM(E75:E82)</f>
        <v>66472</v>
      </c>
      <c r="F74" s="257">
        <f>SUM(F75:F82)</f>
        <v>66629</v>
      </c>
      <c r="G74" s="257">
        <f>SUM(G75:G82)</f>
        <v>55192</v>
      </c>
      <c r="H74" s="31">
        <f t="shared" si="4"/>
        <v>1.0934522040614165</v>
      </c>
    </row>
    <row r="75" spans="1:8" ht="15" customHeight="1">
      <c r="A75" s="22" t="s">
        <v>474</v>
      </c>
      <c r="B75" s="19" t="s">
        <v>591</v>
      </c>
      <c r="C75" s="487" t="s">
        <v>593</v>
      </c>
      <c r="D75" s="20">
        <v>100</v>
      </c>
      <c r="E75" s="20">
        <v>250</v>
      </c>
      <c r="F75" s="20">
        <v>273</v>
      </c>
      <c r="G75" s="20">
        <v>80</v>
      </c>
      <c r="H75" s="21">
        <f>G75/D75</f>
        <v>0.8</v>
      </c>
    </row>
    <row r="76" spans="1:8" s="494" customFormat="1" ht="15" customHeight="1">
      <c r="A76" s="22" t="s">
        <v>475</v>
      </c>
      <c r="B76" s="19" t="s">
        <v>594</v>
      </c>
      <c r="C76" s="487" t="s">
        <v>595</v>
      </c>
      <c r="D76" s="20">
        <v>14020</v>
      </c>
      <c r="E76" s="20">
        <v>34881</v>
      </c>
      <c r="F76" s="20">
        <v>34959</v>
      </c>
      <c r="G76" s="20">
        <v>33132</v>
      </c>
      <c r="H76" s="21">
        <f t="shared" si="4"/>
        <v>2.3631954350927247</v>
      </c>
    </row>
    <row r="77" spans="1:8" s="494" customFormat="1" ht="15" customHeight="1">
      <c r="A77" s="22" t="s">
        <v>476</v>
      </c>
      <c r="B77" s="19" t="s">
        <v>597</v>
      </c>
      <c r="C77" s="487" t="s">
        <v>596</v>
      </c>
      <c r="D77" s="20">
        <v>4100</v>
      </c>
      <c r="E77" s="20">
        <v>4718</v>
      </c>
      <c r="F77" s="20">
        <v>4595</v>
      </c>
      <c r="G77" s="20">
        <v>4450</v>
      </c>
      <c r="H77" s="21">
        <f t="shared" si="4"/>
        <v>1.0853658536585367</v>
      </c>
    </row>
    <row r="78" spans="1:8" s="494" customFormat="1" ht="15" customHeight="1">
      <c r="A78" s="22" t="s">
        <v>599</v>
      </c>
      <c r="B78" s="19" t="s">
        <v>598</v>
      </c>
      <c r="C78" s="487" t="s">
        <v>612</v>
      </c>
      <c r="D78" s="20">
        <v>18826</v>
      </c>
      <c r="E78" s="20">
        <v>6480</v>
      </c>
      <c r="F78" s="20">
        <v>6486</v>
      </c>
      <c r="G78" s="20">
        <v>5000</v>
      </c>
      <c r="H78" s="21">
        <f t="shared" si="4"/>
        <v>0.2655901412939552</v>
      </c>
    </row>
    <row r="79" spans="1:8" s="494" customFormat="1" ht="15" customHeight="1">
      <c r="A79" s="22" t="s">
        <v>600</v>
      </c>
      <c r="B79" s="19" t="s">
        <v>603</v>
      </c>
      <c r="C79" s="487" t="s">
        <v>610</v>
      </c>
      <c r="D79" s="20">
        <v>10006</v>
      </c>
      <c r="E79" s="20">
        <v>12987</v>
      </c>
      <c r="F79" s="20">
        <v>12968</v>
      </c>
      <c r="G79" s="20">
        <v>11352</v>
      </c>
      <c r="H79" s="21">
        <f t="shared" si="4"/>
        <v>1.134519288426944</v>
      </c>
    </row>
    <row r="80" spans="1:8" s="494" customFormat="1" ht="15" customHeight="1">
      <c r="A80" s="22" t="s">
        <v>602</v>
      </c>
      <c r="B80" s="19" t="s">
        <v>712</v>
      </c>
      <c r="C80" s="487" t="s">
        <v>713</v>
      </c>
      <c r="D80" s="20"/>
      <c r="E80" s="20">
        <v>2811</v>
      </c>
      <c r="F80" s="20">
        <v>2811</v>
      </c>
      <c r="G80" s="20"/>
      <c r="H80" s="21"/>
    </row>
    <row r="81" spans="1:8" s="494" customFormat="1" ht="15" customHeight="1">
      <c r="A81" s="22" t="s">
        <v>604</v>
      </c>
      <c r="B81" s="19" t="s">
        <v>605</v>
      </c>
      <c r="C81" s="487" t="s">
        <v>609</v>
      </c>
      <c r="D81" s="20">
        <v>3223</v>
      </c>
      <c r="E81" s="20">
        <v>4200</v>
      </c>
      <c r="F81" s="20">
        <v>4329</v>
      </c>
      <c r="G81" s="20">
        <v>1128</v>
      </c>
      <c r="H81" s="21">
        <f t="shared" si="4"/>
        <v>0.3499844865032578</v>
      </c>
    </row>
    <row r="82" spans="1:8" s="494" customFormat="1" ht="15" customHeight="1">
      <c r="A82" s="22" t="s">
        <v>606</v>
      </c>
      <c r="B82" s="19" t="s">
        <v>607</v>
      </c>
      <c r="C82" s="487" t="s">
        <v>608</v>
      </c>
      <c r="D82" s="20">
        <v>200</v>
      </c>
      <c r="E82" s="20">
        <v>145</v>
      </c>
      <c r="F82" s="20">
        <v>208</v>
      </c>
      <c r="G82" s="20">
        <v>50</v>
      </c>
      <c r="H82" s="21">
        <f t="shared" si="4"/>
        <v>0.25</v>
      </c>
    </row>
    <row r="83" spans="1:8" s="494" customFormat="1" ht="15" customHeight="1">
      <c r="A83" s="29" t="s">
        <v>61</v>
      </c>
      <c r="B83" s="149" t="s">
        <v>714</v>
      </c>
      <c r="C83" s="488" t="s">
        <v>715</v>
      </c>
      <c r="D83" s="577"/>
      <c r="E83" s="577">
        <f>SUM(E84)</f>
        <v>2500</v>
      </c>
      <c r="F83" s="577">
        <f>SUM(F84)</f>
        <v>2500</v>
      </c>
      <c r="G83" s="577">
        <f>SUM(G84)</f>
        <v>0</v>
      </c>
      <c r="H83" s="31"/>
    </row>
    <row r="84" spans="1:8" ht="15" customHeight="1">
      <c r="A84" s="22" t="s">
        <v>479</v>
      </c>
      <c r="B84" s="19" t="s">
        <v>716</v>
      </c>
      <c r="C84" s="487" t="s">
        <v>717</v>
      </c>
      <c r="D84" s="53"/>
      <c r="E84" s="53">
        <v>2500</v>
      </c>
      <c r="F84" s="53">
        <v>2500</v>
      </c>
      <c r="G84" s="577"/>
      <c r="H84" s="31"/>
    </row>
    <row r="85" spans="1:8" ht="15" customHeight="1">
      <c r="A85" s="29" t="s">
        <v>62</v>
      </c>
      <c r="B85" s="156" t="s">
        <v>613</v>
      </c>
      <c r="C85" s="490" t="s">
        <v>614</v>
      </c>
      <c r="D85" s="257">
        <f>SUM(D86:D87)</f>
        <v>230</v>
      </c>
      <c r="E85" s="257">
        <f>SUM(E86:E87)</f>
        <v>1305</v>
      </c>
      <c r="F85" s="257">
        <f>SUM(F86:F87)</f>
        <v>1180</v>
      </c>
      <c r="G85" s="257">
        <f>SUM(G86:G87)</f>
        <v>355</v>
      </c>
      <c r="H85" s="31">
        <f t="shared" si="4"/>
        <v>1.5434782608695652</v>
      </c>
    </row>
    <row r="86" spans="1:8" s="500" customFormat="1" ht="22.5">
      <c r="A86" s="22" t="s">
        <v>537</v>
      </c>
      <c r="B86" s="56" t="s">
        <v>718</v>
      </c>
      <c r="C86" s="491" t="s">
        <v>719</v>
      </c>
      <c r="D86" s="53"/>
      <c r="E86" s="53">
        <v>200</v>
      </c>
      <c r="F86" s="53">
        <v>125</v>
      </c>
      <c r="G86" s="53">
        <v>175</v>
      </c>
      <c r="H86" s="31"/>
    </row>
    <row r="87" spans="1:8" ht="12">
      <c r="A87" s="22" t="s">
        <v>540</v>
      </c>
      <c r="B87" s="56" t="s">
        <v>615</v>
      </c>
      <c r="C87" s="491" t="s">
        <v>616</v>
      </c>
      <c r="D87" s="20">
        <v>230</v>
      </c>
      <c r="E87" s="20">
        <v>1105</v>
      </c>
      <c r="F87" s="20">
        <v>1055</v>
      </c>
      <c r="G87" s="20">
        <v>180</v>
      </c>
      <c r="H87" s="21">
        <f t="shared" si="4"/>
        <v>0.782608695652174</v>
      </c>
    </row>
    <row r="88" spans="1:8" ht="15" customHeight="1">
      <c r="A88" s="29" t="s">
        <v>64</v>
      </c>
      <c r="B88" s="156" t="s">
        <v>617</v>
      </c>
      <c r="C88" s="490" t="s">
        <v>619</v>
      </c>
      <c r="D88" s="257">
        <f>SUM(D89:D90)</f>
        <v>4632</v>
      </c>
      <c r="E88" s="257">
        <f>SUM(E89:E90)</f>
        <v>7147</v>
      </c>
      <c r="F88" s="257">
        <f>SUM(F89:F90)</f>
        <v>7152</v>
      </c>
      <c r="G88" s="257">
        <f>SUM(G89:G90)</f>
        <v>3793</v>
      </c>
      <c r="H88" s="31">
        <f t="shared" si="4"/>
        <v>0.8188687392055267</v>
      </c>
    </row>
    <row r="89" spans="1:8" ht="22.5">
      <c r="A89" s="22" t="s">
        <v>557</v>
      </c>
      <c r="B89" s="56" t="s">
        <v>751</v>
      </c>
      <c r="C89" s="491" t="s">
        <v>750</v>
      </c>
      <c r="D89" s="20"/>
      <c r="E89" s="20">
        <v>3000</v>
      </c>
      <c r="F89" s="20">
        <v>3000</v>
      </c>
      <c r="G89" s="20">
        <v>3661</v>
      </c>
      <c r="H89" s="21"/>
    </row>
    <row r="90" spans="1:8" ht="15" customHeight="1">
      <c r="A90" s="22" t="s">
        <v>560</v>
      </c>
      <c r="B90" s="56" t="s">
        <v>618</v>
      </c>
      <c r="C90" s="491" t="s">
        <v>620</v>
      </c>
      <c r="D90" s="20">
        <v>4632</v>
      </c>
      <c r="E90" s="20">
        <v>4147</v>
      </c>
      <c r="F90" s="20">
        <v>4152</v>
      </c>
      <c r="G90" s="20">
        <v>132</v>
      </c>
      <c r="H90" s="21">
        <f t="shared" si="4"/>
        <v>0.02849740932642487</v>
      </c>
    </row>
    <row r="91" spans="1:8" ht="15" customHeight="1">
      <c r="A91" s="620" t="s">
        <v>99</v>
      </c>
      <c r="B91" s="621" t="s">
        <v>752</v>
      </c>
      <c r="C91" s="622" t="s">
        <v>753</v>
      </c>
      <c r="D91" s="623">
        <f>SUM(D92:D93)</f>
        <v>181110</v>
      </c>
      <c r="E91" s="623">
        <f>SUM(E92:E93)</f>
        <v>181110</v>
      </c>
      <c r="F91" s="623">
        <f>SUM(F92:F93)</f>
        <v>6261</v>
      </c>
      <c r="G91" s="623">
        <f>SUM(G92:G93)</f>
        <v>176852</v>
      </c>
      <c r="H91" s="624">
        <f t="shared" si="4"/>
        <v>0.9764894263154988</v>
      </c>
    </row>
    <row r="92" spans="1:8" ht="15" customHeight="1">
      <c r="A92" s="22" t="s">
        <v>564</v>
      </c>
      <c r="B92" s="628" t="s">
        <v>754</v>
      </c>
      <c r="C92" s="629" t="s">
        <v>633</v>
      </c>
      <c r="D92" s="630">
        <v>181110</v>
      </c>
      <c r="E92" s="630">
        <v>181110</v>
      </c>
      <c r="F92" s="630">
        <v>4089</v>
      </c>
      <c r="G92" s="630">
        <v>176852</v>
      </c>
      <c r="H92" s="637">
        <f t="shared" si="4"/>
        <v>0.9764894263154988</v>
      </c>
    </row>
    <row r="93" spans="1:8" ht="15" customHeight="1" thickBot="1">
      <c r="A93" s="22" t="s">
        <v>711</v>
      </c>
      <c r="B93" s="626" t="s">
        <v>755</v>
      </c>
      <c r="C93" s="627" t="s">
        <v>756</v>
      </c>
      <c r="D93" s="232"/>
      <c r="E93" s="232"/>
      <c r="F93" s="232">
        <v>2172</v>
      </c>
      <c r="G93" s="232"/>
      <c r="H93" s="625"/>
    </row>
    <row r="94" spans="1:8" ht="15" customHeight="1" thickBot="1" thickTop="1">
      <c r="A94" s="786" t="s">
        <v>172</v>
      </c>
      <c r="B94" s="786"/>
      <c r="C94" s="492"/>
      <c r="D94" s="258">
        <f>D61+D64+D67+D74+D85+D88+D91+D83</f>
        <v>373869</v>
      </c>
      <c r="E94" s="258">
        <f>E61+E64+E67+E74+E85+E88+E91+E83</f>
        <v>456833</v>
      </c>
      <c r="F94" s="258">
        <f>F61+F64+F67+F74+F85+F88+F91+F83</f>
        <v>258944</v>
      </c>
      <c r="G94" s="258">
        <f>G61+G64+G67+G74+G85+G88+G91+G83</f>
        <v>400794</v>
      </c>
      <c r="H94" s="152">
        <f t="shared" si="4"/>
        <v>1.072017203886923</v>
      </c>
    </row>
    <row r="95" ht="15" customHeight="1" thickTop="1"/>
  </sheetData>
  <sheetProtection selectLockedCells="1" selectUnlockedCells="1"/>
  <mergeCells count="5">
    <mergeCell ref="A56:H56"/>
    <mergeCell ref="A94:B94"/>
    <mergeCell ref="A1:H1"/>
    <mergeCell ref="A4:H4"/>
    <mergeCell ref="A50:B5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8" r:id="rId1"/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5.7109375" style="0" customWidth="1"/>
    <col min="4" max="8" width="9.7109375" style="0" customWidth="1"/>
  </cols>
  <sheetData>
    <row r="1" spans="1:9" s="159" customFormat="1" ht="15" customHeight="1">
      <c r="A1" s="3"/>
      <c r="B1" s="3"/>
      <c r="C1" s="3"/>
      <c r="D1" s="3"/>
      <c r="E1" s="3"/>
      <c r="F1" s="3"/>
      <c r="G1" s="3"/>
      <c r="H1" s="2" t="s">
        <v>304</v>
      </c>
      <c r="I1" s="3"/>
    </row>
    <row r="2" spans="1:9" s="159" customFormat="1" ht="15" customHeight="1">
      <c r="A2" s="3"/>
      <c r="B2" s="3"/>
      <c r="C2" s="3"/>
      <c r="D2" s="3"/>
      <c r="E2" s="3"/>
      <c r="F2" s="3"/>
      <c r="G2" s="3"/>
      <c r="H2" s="2" t="str">
        <f>'2.sz. melléklet'!G2</f>
        <v>az 1/2015. (II.18.) önkormányzati rendelethez</v>
      </c>
      <c r="I2" s="2"/>
    </row>
    <row r="3" spans="1:8" s="43" customFormat="1" ht="15" customHeight="1">
      <c r="A3" s="45"/>
      <c r="B3" s="46"/>
      <c r="C3" s="46"/>
      <c r="D3" s="46"/>
      <c r="E3" s="46"/>
      <c r="F3" s="46"/>
      <c r="G3" s="46"/>
      <c r="H3" s="46"/>
    </row>
    <row r="4" spans="1:9" s="43" customFormat="1" ht="15" customHeight="1">
      <c r="A4" s="767" t="s">
        <v>174</v>
      </c>
      <c r="B4" s="767"/>
      <c r="C4" s="767"/>
      <c r="D4" s="767"/>
      <c r="E4" s="767"/>
      <c r="F4" s="767"/>
      <c r="G4" s="767"/>
      <c r="H4" s="767"/>
      <c r="I4" s="46"/>
    </row>
    <row r="5" spans="1:8" ht="15" customHeight="1" thickBot="1">
      <c r="A5" s="160"/>
      <c r="B5" s="161"/>
      <c r="C5" s="161"/>
      <c r="H5" s="6" t="s">
        <v>1</v>
      </c>
    </row>
    <row r="6" spans="1:8" ht="31.5" thickTop="1">
      <c r="A6" s="7" t="s">
        <v>95</v>
      </c>
      <c r="B6" s="9" t="s">
        <v>159</v>
      </c>
      <c r="C6" s="9" t="s">
        <v>492</v>
      </c>
      <c r="D6" s="9" t="s">
        <v>4</v>
      </c>
      <c r="E6" s="9" t="s">
        <v>693</v>
      </c>
      <c r="F6" s="9" t="s">
        <v>694</v>
      </c>
      <c r="G6" s="9" t="s">
        <v>695</v>
      </c>
      <c r="H6" s="465" t="s">
        <v>720</v>
      </c>
    </row>
    <row r="7" spans="1:8" ht="15" customHeight="1" thickBot="1">
      <c r="A7" s="142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18" t="s">
        <v>75</v>
      </c>
    </row>
    <row r="8" spans="1:8" s="43" customFormat="1" ht="15" customHeight="1" thickTop="1">
      <c r="A8" s="143" t="s">
        <v>16</v>
      </c>
      <c r="B8" s="144" t="s">
        <v>160</v>
      </c>
      <c r="C8" s="144" t="s">
        <v>493</v>
      </c>
      <c r="D8" s="30">
        <f>D9+D15</f>
        <v>9572</v>
      </c>
      <c r="E8" s="30">
        <f>E9+E15</f>
        <v>10505</v>
      </c>
      <c r="F8" s="30">
        <f>F9+F15</f>
        <v>10232</v>
      </c>
      <c r="G8" s="30">
        <f>G9+G15</f>
        <v>10622</v>
      </c>
      <c r="H8" s="146">
        <f>G8/D8</f>
        <v>1.1096949435854575</v>
      </c>
    </row>
    <row r="9" spans="1:8" s="43" customFormat="1" ht="15" customHeight="1">
      <c r="A9" s="22" t="s">
        <v>161</v>
      </c>
      <c r="B9" s="19" t="s">
        <v>494</v>
      </c>
      <c r="C9" s="19" t="s">
        <v>495</v>
      </c>
      <c r="D9" s="20">
        <f>SUM(D10:D14)</f>
        <v>9572</v>
      </c>
      <c r="E9" s="20">
        <f>SUM(E10:E14)</f>
        <v>10383</v>
      </c>
      <c r="F9" s="20">
        <f>SUM(F10:F14)</f>
        <v>10110</v>
      </c>
      <c r="G9" s="20">
        <f>SUM(G10:G14)</f>
        <v>10377</v>
      </c>
      <c r="H9" s="147">
        <f aca="true" t="shared" si="0" ref="H9:H27">G9/D9</f>
        <v>1.0840994567488509</v>
      </c>
    </row>
    <row r="10" spans="1:8" s="43" customFormat="1" ht="15" customHeight="1">
      <c r="A10" s="148"/>
      <c r="B10" s="23" t="s">
        <v>496</v>
      </c>
      <c r="C10" s="23" t="s">
        <v>497</v>
      </c>
      <c r="D10" s="24">
        <v>8786</v>
      </c>
      <c r="E10" s="24">
        <v>8840</v>
      </c>
      <c r="F10" s="24">
        <v>8799</v>
      </c>
      <c r="G10" s="24">
        <v>9361</v>
      </c>
      <c r="H10" s="101">
        <f t="shared" si="0"/>
        <v>1.0654450261780104</v>
      </c>
    </row>
    <row r="11" spans="1:8" s="43" customFormat="1" ht="15" customHeight="1">
      <c r="A11" s="148"/>
      <c r="B11" s="23" t="s">
        <v>721</v>
      </c>
      <c r="C11" s="23" t="s">
        <v>722</v>
      </c>
      <c r="D11" s="24"/>
      <c r="E11" s="24">
        <v>531</v>
      </c>
      <c r="F11" s="24">
        <v>513</v>
      </c>
      <c r="G11" s="24"/>
      <c r="H11" s="101"/>
    </row>
    <row r="12" spans="1:8" s="43" customFormat="1" ht="15" customHeight="1">
      <c r="A12" s="148"/>
      <c r="B12" s="23" t="s">
        <v>699</v>
      </c>
      <c r="C12" s="23" t="s">
        <v>498</v>
      </c>
      <c r="D12" s="24">
        <v>426</v>
      </c>
      <c r="E12" s="24">
        <v>627</v>
      </c>
      <c r="F12" s="24">
        <v>434</v>
      </c>
      <c r="G12" s="24">
        <v>631</v>
      </c>
      <c r="H12" s="101">
        <f t="shared" si="0"/>
        <v>1.4812206572769953</v>
      </c>
    </row>
    <row r="13" spans="1:8" s="43" customFormat="1" ht="15" customHeight="1">
      <c r="A13" s="148"/>
      <c r="B13" s="23" t="s">
        <v>723</v>
      </c>
      <c r="C13" s="23" t="s">
        <v>686</v>
      </c>
      <c r="D13" s="24">
        <v>360</v>
      </c>
      <c r="E13" s="24">
        <v>360</v>
      </c>
      <c r="F13" s="24">
        <v>339</v>
      </c>
      <c r="G13" s="24">
        <v>360</v>
      </c>
      <c r="H13" s="101">
        <f t="shared" si="0"/>
        <v>1</v>
      </c>
    </row>
    <row r="14" spans="1:8" s="43" customFormat="1" ht="15" customHeight="1">
      <c r="A14" s="148"/>
      <c r="B14" s="23" t="s">
        <v>724</v>
      </c>
      <c r="C14" s="23" t="s">
        <v>701</v>
      </c>
      <c r="D14" s="24"/>
      <c r="E14" s="24">
        <v>25</v>
      </c>
      <c r="F14" s="24">
        <v>25</v>
      </c>
      <c r="G14" s="24">
        <v>25</v>
      </c>
      <c r="H14" s="101"/>
    </row>
    <row r="15" spans="1:8" s="43" customFormat="1" ht="15" customHeight="1">
      <c r="A15" s="22" t="s">
        <v>162</v>
      </c>
      <c r="B15" s="19" t="s">
        <v>164</v>
      </c>
      <c r="C15" s="19" t="s">
        <v>499</v>
      </c>
      <c r="D15" s="20">
        <f>SUM(D16:D17)</f>
        <v>0</v>
      </c>
      <c r="E15" s="20">
        <f>SUM(E16:E17)</f>
        <v>122</v>
      </c>
      <c r="F15" s="20">
        <f>SUM(F16:F17)</f>
        <v>122</v>
      </c>
      <c r="G15" s="20">
        <f>SUM(G16:G17)</f>
        <v>245</v>
      </c>
      <c r="H15" s="101"/>
    </row>
    <row r="16" spans="1:8" s="43" customFormat="1" ht="34.5">
      <c r="A16" s="148"/>
      <c r="B16" s="578" t="s">
        <v>725</v>
      </c>
      <c r="C16" s="23" t="s">
        <v>501</v>
      </c>
      <c r="D16" s="24"/>
      <c r="E16" s="24">
        <v>117</v>
      </c>
      <c r="F16" s="24">
        <v>117</v>
      </c>
      <c r="G16" s="24">
        <v>234</v>
      </c>
      <c r="H16" s="101"/>
    </row>
    <row r="17" spans="1:8" s="43" customFormat="1" ht="15" customHeight="1">
      <c r="A17" s="148"/>
      <c r="B17" s="23" t="s">
        <v>726</v>
      </c>
      <c r="C17" s="23" t="s">
        <v>502</v>
      </c>
      <c r="D17" s="24"/>
      <c r="E17" s="24">
        <v>5</v>
      </c>
      <c r="F17" s="24">
        <v>5</v>
      </c>
      <c r="G17" s="24">
        <v>11</v>
      </c>
      <c r="H17" s="101"/>
    </row>
    <row r="18" spans="1:8" s="43" customFormat="1" ht="15" customHeight="1">
      <c r="A18" s="29" t="s">
        <v>17</v>
      </c>
      <c r="B18" s="149" t="s">
        <v>274</v>
      </c>
      <c r="C18" s="149" t="s">
        <v>503</v>
      </c>
      <c r="D18" s="30">
        <v>2528</v>
      </c>
      <c r="E18" s="30">
        <v>2851</v>
      </c>
      <c r="F18" s="30">
        <v>2719</v>
      </c>
      <c r="G18" s="30">
        <v>2868</v>
      </c>
      <c r="H18" s="146">
        <f t="shared" si="0"/>
        <v>1.134493670886076</v>
      </c>
    </row>
    <row r="19" spans="1:8" s="43" customFormat="1" ht="15" customHeight="1">
      <c r="A19" s="29" t="s">
        <v>58</v>
      </c>
      <c r="B19" s="149" t="s">
        <v>166</v>
      </c>
      <c r="C19" s="149" t="s">
        <v>504</v>
      </c>
      <c r="D19" s="30">
        <f>SUM(D20:D24)</f>
        <v>8322</v>
      </c>
      <c r="E19" s="30">
        <f>SUM(E20:E24)</f>
        <v>7740</v>
      </c>
      <c r="F19" s="30">
        <f>SUM(F20:F24)</f>
        <v>6801</v>
      </c>
      <c r="G19" s="30">
        <f>SUM(G20:G24)</f>
        <v>6380</v>
      </c>
      <c r="H19" s="146">
        <f t="shared" si="0"/>
        <v>0.7666426339822158</v>
      </c>
    </row>
    <row r="20" spans="1:8" s="43" customFormat="1" ht="15" customHeight="1">
      <c r="A20" s="22" t="s">
        <v>165</v>
      </c>
      <c r="B20" s="19" t="s">
        <v>505</v>
      </c>
      <c r="C20" s="19" t="s">
        <v>511</v>
      </c>
      <c r="D20" s="20">
        <v>590</v>
      </c>
      <c r="E20" s="20">
        <v>605</v>
      </c>
      <c r="F20" s="20">
        <v>572</v>
      </c>
      <c r="G20" s="20">
        <v>950</v>
      </c>
      <c r="H20" s="147">
        <f t="shared" si="0"/>
        <v>1.6101694915254237</v>
      </c>
    </row>
    <row r="21" spans="1:8" s="43" customFormat="1" ht="15" customHeight="1">
      <c r="A21" s="22" t="s">
        <v>167</v>
      </c>
      <c r="B21" s="19" t="s">
        <v>506</v>
      </c>
      <c r="C21" s="19" t="s">
        <v>512</v>
      </c>
      <c r="D21" s="20">
        <v>130</v>
      </c>
      <c r="E21" s="20">
        <v>160</v>
      </c>
      <c r="F21" s="20">
        <v>156</v>
      </c>
      <c r="G21" s="20">
        <v>160</v>
      </c>
      <c r="H21" s="147">
        <f t="shared" si="0"/>
        <v>1.2307692307692308</v>
      </c>
    </row>
    <row r="22" spans="1:8" s="43" customFormat="1" ht="15" customHeight="1">
      <c r="A22" s="22" t="s">
        <v>507</v>
      </c>
      <c r="B22" s="19" t="s">
        <v>508</v>
      </c>
      <c r="C22" s="19" t="s">
        <v>513</v>
      </c>
      <c r="D22" s="20">
        <v>6182</v>
      </c>
      <c r="E22" s="20">
        <v>5755</v>
      </c>
      <c r="F22" s="20">
        <v>5014</v>
      </c>
      <c r="G22" s="20">
        <v>4250</v>
      </c>
      <c r="H22" s="147">
        <f t="shared" si="0"/>
        <v>0.6874797800064704</v>
      </c>
    </row>
    <row r="23" spans="1:8" s="43" customFormat="1" ht="15" customHeight="1">
      <c r="A23" s="22" t="s">
        <v>509</v>
      </c>
      <c r="B23" s="19" t="s">
        <v>510</v>
      </c>
      <c r="C23" s="19" t="s">
        <v>514</v>
      </c>
      <c r="D23" s="20">
        <v>20</v>
      </c>
      <c r="E23" s="20">
        <v>20</v>
      </c>
      <c r="F23" s="20">
        <v>3</v>
      </c>
      <c r="G23" s="20">
        <v>20</v>
      </c>
      <c r="H23" s="147">
        <f>G23/D23</f>
        <v>1</v>
      </c>
    </row>
    <row r="24" spans="1:8" s="46" customFormat="1" ht="15" customHeight="1">
      <c r="A24" s="22" t="s">
        <v>515</v>
      </c>
      <c r="B24" s="19" t="s">
        <v>516</v>
      </c>
      <c r="C24" s="19" t="s">
        <v>517</v>
      </c>
      <c r="D24" s="20">
        <f>SUM(D25:D25)</f>
        <v>1400</v>
      </c>
      <c r="E24" s="20">
        <f>SUM(E25:E25)</f>
        <v>1200</v>
      </c>
      <c r="F24" s="20">
        <f>SUM(F25:F25)</f>
        <v>1056</v>
      </c>
      <c r="G24" s="20">
        <f>SUM(G25:G25)</f>
        <v>1000</v>
      </c>
      <c r="H24" s="147">
        <f>G24/D24</f>
        <v>0.7142857142857143</v>
      </c>
    </row>
    <row r="25" spans="1:8" s="43" customFormat="1" ht="15" customHeight="1">
      <c r="A25" s="148"/>
      <c r="B25" s="23" t="s">
        <v>518</v>
      </c>
      <c r="C25" s="23" t="s">
        <v>519</v>
      </c>
      <c r="D25" s="24">
        <v>1400</v>
      </c>
      <c r="E25" s="24">
        <v>1200</v>
      </c>
      <c r="F25" s="24">
        <v>1056</v>
      </c>
      <c r="G25" s="24">
        <v>1000</v>
      </c>
      <c r="H25" s="101">
        <f t="shared" si="0"/>
        <v>0.7142857142857143</v>
      </c>
    </row>
    <row r="26" spans="1:9" ht="15" customHeight="1" thickBot="1">
      <c r="A26" s="150" t="s">
        <v>59</v>
      </c>
      <c r="B26" s="502" t="s">
        <v>276</v>
      </c>
      <c r="C26" s="502" t="s">
        <v>536</v>
      </c>
      <c r="D26" s="246">
        <v>1016</v>
      </c>
      <c r="E26" s="246">
        <v>66</v>
      </c>
      <c r="F26" s="246"/>
      <c r="G26" s="246">
        <v>0</v>
      </c>
      <c r="H26" s="162"/>
      <c r="I26" s="164"/>
    </row>
    <row r="27" spans="1:9" ht="15" customHeight="1" thickBot="1" thickTop="1">
      <c r="A27" s="781" t="s">
        <v>168</v>
      </c>
      <c r="B27" s="781"/>
      <c r="C27" s="501"/>
      <c r="D27" s="74">
        <f>D8+D18+D19+D26</f>
        <v>21438</v>
      </c>
      <c r="E27" s="74">
        <f>E8+E18+E19+E26</f>
        <v>21162</v>
      </c>
      <c r="F27" s="74">
        <f>F8+F18+F19+F26</f>
        <v>19752</v>
      </c>
      <c r="G27" s="74">
        <f>G8+G18+G19+G26</f>
        <v>19870</v>
      </c>
      <c r="H27" s="163">
        <f t="shared" si="0"/>
        <v>0.9268588487732065</v>
      </c>
      <c r="I27" s="164"/>
    </row>
    <row r="28" spans="1:8" s="43" customFormat="1" ht="15" customHeight="1" thickTop="1">
      <c r="A28" s="1"/>
      <c r="B28" s="1"/>
      <c r="C28" s="1"/>
      <c r="D28" s="1"/>
      <c r="E28" s="164"/>
      <c r="F28" s="164"/>
      <c r="G28" s="164"/>
      <c r="H28" s="164"/>
    </row>
    <row r="29" spans="1:9" s="43" customFormat="1" ht="15" customHeight="1">
      <c r="A29" s="1"/>
      <c r="B29" s="1"/>
      <c r="C29" s="1"/>
      <c r="D29" s="1"/>
      <c r="E29" s="164"/>
      <c r="F29" s="164"/>
      <c r="G29" s="164"/>
      <c r="H29" s="164"/>
      <c r="I29" s="165"/>
    </row>
    <row r="30" spans="1:9" s="43" customFormat="1" ht="12">
      <c r="A30" s="767" t="s">
        <v>176</v>
      </c>
      <c r="B30" s="767"/>
      <c r="C30" s="767"/>
      <c r="D30" s="767"/>
      <c r="E30" s="767"/>
      <c r="F30" s="767"/>
      <c r="G30" s="767"/>
      <c r="H30" s="767"/>
      <c r="I30" s="165"/>
    </row>
    <row r="31" spans="1:9" s="43" customFormat="1" ht="15" customHeight="1" thickBot="1">
      <c r="A31" s="45"/>
      <c r="B31" s="112"/>
      <c r="C31" s="111"/>
      <c r="H31" s="6" t="s">
        <v>1</v>
      </c>
      <c r="I31" s="165"/>
    </row>
    <row r="32" spans="1:9" s="43" customFormat="1" ht="31.5" thickTop="1">
      <c r="A32" s="7" t="s">
        <v>95</v>
      </c>
      <c r="B32" s="9" t="s">
        <v>159</v>
      </c>
      <c r="C32" s="9" t="s">
        <v>492</v>
      </c>
      <c r="D32" s="9" t="s">
        <v>4</v>
      </c>
      <c r="E32" s="9" t="s">
        <v>693</v>
      </c>
      <c r="F32" s="9" t="s">
        <v>694</v>
      </c>
      <c r="G32" s="9" t="s">
        <v>695</v>
      </c>
      <c r="H32" s="465" t="s">
        <v>720</v>
      </c>
      <c r="I32" s="165"/>
    </row>
    <row r="33" spans="1:9" s="509" customFormat="1" ht="15" customHeight="1" thickBot="1">
      <c r="A33" s="142" t="s">
        <v>6</v>
      </c>
      <c r="B33" s="13" t="s">
        <v>7</v>
      </c>
      <c r="C33" s="13" t="s">
        <v>8</v>
      </c>
      <c r="D33" s="13" t="s">
        <v>9</v>
      </c>
      <c r="E33" s="13" t="s">
        <v>10</v>
      </c>
      <c r="F33" s="13" t="s">
        <v>11</v>
      </c>
      <c r="G33" s="13" t="s">
        <v>12</v>
      </c>
      <c r="H33" s="118" t="s">
        <v>75</v>
      </c>
      <c r="I33" s="165"/>
    </row>
    <row r="34" spans="1:9" s="509" customFormat="1" ht="15" customHeight="1" thickTop="1">
      <c r="A34" s="143" t="s">
        <v>16</v>
      </c>
      <c r="B34" s="149" t="s">
        <v>15</v>
      </c>
      <c r="C34" s="488" t="s">
        <v>592</v>
      </c>
      <c r="D34" s="145">
        <f>SUM(D35:D37)</f>
        <v>2393</v>
      </c>
      <c r="E34" s="145">
        <f>SUM(E35:E37)</f>
        <v>2110</v>
      </c>
      <c r="F34" s="145">
        <f>SUM(F35:F37)</f>
        <v>1937</v>
      </c>
      <c r="G34" s="145">
        <f>SUM(G35:G37)</f>
        <v>2002</v>
      </c>
      <c r="H34" s="146">
        <f aca="true" t="shared" si="1" ref="H34:H40">G34/D34</f>
        <v>0.8366067697450899</v>
      </c>
      <c r="I34" s="165"/>
    </row>
    <row r="35" spans="1:9" s="509" customFormat="1" ht="15" customHeight="1">
      <c r="A35" s="542" t="s">
        <v>161</v>
      </c>
      <c r="B35" s="19" t="s">
        <v>597</v>
      </c>
      <c r="C35" s="487" t="s">
        <v>596</v>
      </c>
      <c r="D35" s="50">
        <v>1000</v>
      </c>
      <c r="E35" s="50">
        <v>1000</v>
      </c>
      <c r="F35" s="50">
        <v>1001</v>
      </c>
      <c r="G35" s="50">
        <v>1000</v>
      </c>
      <c r="H35" s="147">
        <f t="shared" si="1"/>
        <v>1</v>
      </c>
      <c r="I35" s="165"/>
    </row>
    <row r="36" spans="1:9" s="509" customFormat="1" ht="15" customHeight="1">
      <c r="A36" s="542" t="s">
        <v>162</v>
      </c>
      <c r="B36" s="19" t="s">
        <v>601</v>
      </c>
      <c r="C36" s="487" t="s">
        <v>611</v>
      </c>
      <c r="D36" s="50">
        <v>1383</v>
      </c>
      <c r="E36" s="50">
        <v>1100</v>
      </c>
      <c r="F36" s="50">
        <v>934</v>
      </c>
      <c r="G36" s="50">
        <v>1000</v>
      </c>
      <c r="H36" s="147">
        <f t="shared" si="1"/>
        <v>0.7230657989877078</v>
      </c>
      <c r="I36" s="165"/>
    </row>
    <row r="37" spans="1:9" s="43" customFormat="1" ht="15" customHeight="1">
      <c r="A37" s="542" t="s">
        <v>163</v>
      </c>
      <c r="B37" s="19" t="s">
        <v>605</v>
      </c>
      <c r="C37" s="487" t="s">
        <v>609</v>
      </c>
      <c r="D37" s="50">
        <v>10</v>
      </c>
      <c r="E37" s="50">
        <v>10</v>
      </c>
      <c r="F37" s="50">
        <v>2</v>
      </c>
      <c r="G37" s="50">
        <v>2</v>
      </c>
      <c r="H37" s="147">
        <f t="shared" si="1"/>
        <v>0.2</v>
      </c>
      <c r="I37" s="165"/>
    </row>
    <row r="38" spans="1:9" s="43" customFormat="1" ht="15" customHeight="1">
      <c r="A38" s="29" t="s">
        <v>17</v>
      </c>
      <c r="B38" s="149" t="s">
        <v>631</v>
      </c>
      <c r="C38" s="149" t="s">
        <v>632</v>
      </c>
      <c r="D38" s="30">
        <v>15584</v>
      </c>
      <c r="E38" s="30">
        <v>15591</v>
      </c>
      <c r="F38" s="30">
        <v>15196</v>
      </c>
      <c r="G38" s="30">
        <v>16988</v>
      </c>
      <c r="H38" s="146">
        <f t="shared" si="1"/>
        <v>1.0900924024640657</v>
      </c>
      <c r="I38" s="165"/>
    </row>
    <row r="39" spans="1:8" ht="12.75" thickBot="1">
      <c r="A39" s="150" t="s">
        <v>58</v>
      </c>
      <c r="B39" s="157" t="s">
        <v>171</v>
      </c>
      <c r="C39" s="157" t="s">
        <v>633</v>
      </c>
      <c r="D39" s="151">
        <v>3461</v>
      </c>
      <c r="E39" s="151">
        <v>3461</v>
      </c>
      <c r="F39" s="151">
        <v>2619</v>
      </c>
      <c r="G39" s="151">
        <v>880</v>
      </c>
      <c r="H39" s="162">
        <f t="shared" si="1"/>
        <v>0.2542617740537417</v>
      </c>
    </row>
    <row r="40" spans="1:8" ht="13.5" thickBot="1" thickTop="1">
      <c r="A40" s="786" t="s">
        <v>286</v>
      </c>
      <c r="B40" s="786"/>
      <c r="C40" s="501"/>
      <c r="D40" s="74">
        <f>D34+D38+D39</f>
        <v>21438</v>
      </c>
      <c r="E40" s="74">
        <f>E34+E38+E39</f>
        <v>21162</v>
      </c>
      <c r="F40" s="74">
        <f>F34+F38+F39</f>
        <v>19752</v>
      </c>
      <c r="G40" s="74">
        <f>G34+G38+G39</f>
        <v>19870</v>
      </c>
      <c r="H40" s="152">
        <f t="shared" si="1"/>
        <v>0.9268588487732065</v>
      </c>
    </row>
    <row r="41" ht="12.75" thickTop="1">
      <c r="H41" s="166"/>
    </row>
    <row r="42" ht="12">
      <c r="H42" s="167"/>
    </row>
  </sheetData>
  <sheetProtection selectLockedCells="1" selectUnlockedCells="1"/>
  <mergeCells count="4">
    <mergeCell ref="A4:H4"/>
    <mergeCell ref="A27:B27"/>
    <mergeCell ref="A30:H30"/>
    <mergeCell ref="A40:B4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User</cp:lastModifiedBy>
  <cp:lastPrinted>2015-02-19T08:58:52Z</cp:lastPrinted>
  <dcterms:created xsi:type="dcterms:W3CDTF">2014-02-03T15:00:44Z</dcterms:created>
  <dcterms:modified xsi:type="dcterms:W3CDTF">2015-02-19T09:47:24Z</dcterms:modified>
  <cp:category/>
  <cp:version/>
  <cp:contentType/>
  <cp:contentStatus/>
</cp:coreProperties>
</file>