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872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 " sheetId="20" r:id="rId14"/>
    <sheet name="15.sz. melléklet" sheetId="11" r:id="rId15"/>
    <sheet name="16.sz. melléklet" sheetId="27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  <sheet name="25.sz. melléklet" sheetId="29" r:id="rId25"/>
    <sheet name="26.sz. melléklet" sheetId="16" r:id="rId26"/>
  </sheets>
  <definedNames>
    <definedName name="_xlnm.Print_Area" localSheetId="12">'13.sz. melléklet'!$A$1:$G$39</definedName>
    <definedName name="_xlnm.Print_Area" localSheetId="1">'2.sz. melléklet'!$A$1:$G$42</definedName>
    <definedName name="_xlnm.Print_Area" localSheetId="21">'22.sz. melléklet'!$A$1:$O$25</definedName>
    <definedName name="_xlnm.Print_Area" localSheetId="24">'25.sz. melléklet'!$A$1:$G$146</definedName>
  </definedNames>
  <calcPr calcId="162913"/>
</workbook>
</file>

<file path=xl/calcChain.xml><?xml version="1.0" encoding="utf-8"?>
<calcChain xmlns="http://schemas.openxmlformats.org/spreadsheetml/2006/main">
  <c r="G131" i="29" l="1"/>
  <c r="F131" i="29"/>
  <c r="E131" i="29"/>
  <c r="D131" i="29"/>
  <c r="G137" i="29"/>
  <c r="F137" i="29"/>
  <c r="E137" i="29"/>
  <c r="D137" i="29"/>
  <c r="G96" i="29"/>
  <c r="G20" i="29"/>
  <c r="D9" i="9" l="1"/>
  <c r="F30" i="11"/>
  <c r="F17" i="11"/>
  <c r="E12" i="16" l="1"/>
  <c r="F12" i="16"/>
  <c r="E17" i="16"/>
  <c r="F17" i="16"/>
  <c r="E15" i="16"/>
  <c r="F15" i="16"/>
  <c r="F124" i="29" l="1"/>
  <c r="F145" i="29"/>
  <c r="F140" i="29"/>
  <c r="F135" i="29"/>
  <c r="F133" i="29"/>
  <c r="F126" i="29"/>
  <c r="F122" i="29"/>
  <c r="F118" i="29"/>
  <c r="F116" i="29"/>
  <c r="F113" i="29"/>
  <c r="D124" i="29"/>
  <c r="E124" i="29"/>
  <c r="G124" i="29"/>
  <c r="F107" i="29"/>
  <c r="F100" i="29"/>
  <c r="F96" i="29"/>
  <c r="F85" i="29"/>
  <c r="F90" i="29"/>
  <c r="F80" i="29"/>
  <c r="F83" i="29"/>
  <c r="F78" i="29"/>
  <c r="F76" i="29"/>
  <c r="F73" i="29"/>
  <c r="F67" i="29"/>
  <c r="F64" i="29"/>
  <c r="F61" i="29"/>
  <c r="F59" i="29"/>
  <c r="F55" i="29"/>
  <c r="F50" i="29"/>
  <c r="F46" i="29"/>
  <c r="F43" i="29"/>
  <c r="F40" i="29"/>
  <c r="F38" i="29"/>
  <c r="E38" i="29"/>
  <c r="D38" i="29"/>
  <c r="F34" i="29"/>
  <c r="F30" i="29"/>
  <c r="E30" i="29"/>
  <c r="F25" i="29"/>
  <c r="F20" i="29"/>
  <c r="F14" i="29"/>
  <c r="E10" i="13"/>
  <c r="D16" i="13"/>
  <c r="C16" i="13"/>
  <c r="D22" i="13"/>
  <c r="D23" i="13"/>
  <c r="D10" i="13"/>
  <c r="D17" i="13"/>
  <c r="G9" i="27"/>
  <c r="E35" i="11"/>
  <c r="E30" i="11"/>
  <c r="E17" i="11"/>
  <c r="F38" i="30"/>
  <c r="F9" i="30"/>
  <c r="F147" i="29" l="1"/>
  <c r="D23" i="31"/>
  <c r="E16" i="3" l="1"/>
  <c r="D16" i="3"/>
  <c r="E15" i="3"/>
  <c r="E12" i="3"/>
  <c r="E13" i="3"/>
  <c r="E14" i="3"/>
  <c r="J10" i="2"/>
  <c r="K10" i="2"/>
  <c r="J12" i="2"/>
  <c r="K12" i="2"/>
  <c r="J13" i="2"/>
  <c r="K13" i="2"/>
  <c r="J14" i="2"/>
  <c r="K14" i="2"/>
  <c r="J15" i="2"/>
  <c r="K15" i="2"/>
  <c r="J16" i="2"/>
  <c r="K16" i="2"/>
  <c r="E23" i="2"/>
  <c r="E24" i="2"/>
  <c r="E10" i="2"/>
  <c r="E11" i="2"/>
  <c r="E12" i="2"/>
  <c r="E13" i="2"/>
  <c r="E14" i="2"/>
  <c r="F12" i="4"/>
  <c r="F14" i="4"/>
  <c r="F15" i="4"/>
  <c r="F16" i="4"/>
  <c r="F17" i="4"/>
  <c r="F19" i="4"/>
  <c r="E27" i="1"/>
  <c r="E25" i="1"/>
  <c r="F25" i="1"/>
  <c r="D25" i="1"/>
  <c r="D27" i="1"/>
  <c r="E39" i="1"/>
  <c r="E38" i="1" s="1"/>
  <c r="F39" i="1"/>
  <c r="E9" i="18" s="1"/>
  <c r="E41" i="1"/>
  <c r="F41" i="1"/>
  <c r="E11" i="1"/>
  <c r="F11" i="1"/>
  <c r="E12" i="1"/>
  <c r="E13" i="1"/>
  <c r="F13" i="1"/>
  <c r="E15" i="1"/>
  <c r="F15" i="1"/>
  <c r="E16" i="1"/>
  <c r="F16" i="1"/>
  <c r="E19" i="1"/>
  <c r="F19" i="1"/>
  <c r="E20" i="1"/>
  <c r="F20" i="1"/>
  <c r="E14" i="1" l="1"/>
  <c r="F14" i="1"/>
  <c r="E18" i="1"/>
  <c r="E10" i="1"/>
  <c r="F18" i="1"/>
  <c r="F38" i="1"/>
  <c r="E11" i="3"/>
  <c r="F32" i="1"/>
  <c r="G9" i="8"/>
  <c r="F9" i="8"/>
  <c r="F23" i="8"/>
  <c r="F18" i="8" s="1"/>
  <c r="G60" i="7"/>
  <c r="G79" i="7"/>
  <c r="F17" i="1" s="1"/>
  <c r="E79" i="7"/>
  <c r="F79" i="7"/>
  <c r="D79" i="7"/>
  <c r="C14" i="13" s="1"/>
  <c r="F88" i="7"/>
  <c r="F85" i="7"/>
  <c r="F82" i="7"/>
  <c r="F70" i="7"/>
  <c r="F63" i="7"/>
  <c r="F60" i="7"/>
  <c r="F57" i="7"/>
  <c r="F47" i="7"/>
  <c r="F45" i="7"/>
  <c r="F42" i="7"/>
  <c r="F35" i="7"/>
  <c r="F30" i="7"/>
  <c r="F24" i="7"/>
  <c r="F19" i="7" s="1"/>
  <c r="F14" i="7"/>
  <c r="F8" i="7"/>
  <c r="F33" i="8"/>
  <c r="F39" i="8" s="1"/>
  <c r="F14" i="8"/>
  <c r="F8" i="8" s="1"/>
  <c r="G14" i="29"/>
  <c r="G38" i="29"/>
  <c r="G64" i="29"/>
  <c r="G61" i="29"/>
  <c r="G59" i="29"/>
  <c r="G100" i="29"/>
  <c r="G116" i="29"/>
  <c r="G25" i="29"/>
  <c r="G73" i="29"/>
  <c r="G30" i="29"/>
  <c r="G34" i="29"/>
  <c r="G50" i="29"/>
  <c r="G67" i="29"/>
  <c r="G40" i="29"/>
  <c r="G122" i="29"/>
  <c r="G43" i="29"/>
  <c r="G46" i="29"/>
  <c r="G76" i="29"/>
  <c r="G78" i="29"/>
  <c r="G85" i="29"/>
  <c r="G80" i="29"/>
  <c r="G83" i="29"/>
  <c r="G133" i="29"/>
  <c r="G135" i="29"/>
  <c r="G126" i="29"/>
  <c r="G147" i="29" s="1"/>
  <c r="G145" i="29"/>
  <c r="G140" i="29"/>
  <c r="G118" i="29"/>
  <c r="G107" i="29"/>
  <c r="G113" i="29"/>
  <c r="G90" i="29"/>
  <c r="G55" i="29"/>
  <c r="F35" i="11"/>
  <c r="C35" i="11"/>
  <c r="G35" i="11" s="1"/>
  <c r="G33" i="11"/>
  <c r="C30" i="11"/>
  <c r="G28" i="11"/>
  <c r="G27" i="11"/>
  <c r="G26" i="11"/>
  <c r="G25" i="11"/>
  <c r="G24" i="11"/>
  <c r="G23" i="11"/>
  <c r="G22" i="11"/>
  <c r="G21" i="11"/>
  <c r="G20" i="11"/>
  <c r="C17" i="11"/>
  <c r="G17" i="11" s="1"/>
  <c r="G16" i="11"/>
  <c r="G14" i="11"/>
  <c r="G13" i="11"/>
  <c r="G12" i="11"/>
  <c r="G11" i="11"/>
  <c r="G10" i="11"/>
  <c r="G9" i="11"/>
  <c r="D65" i="9"/>
  <c r="D68" i="9" s="1"/>
  <c r="I51" i="30"/>
  <c r="E51" i="30"/>
  <c r="F34" i="3"/>
  <c r="G14" i="8"/>
  <c r="G23" i="8"/>
  <c r="G18" i="8" s="1"/>
  <c r="G42" i="7"/>
  <c r="G10" i="5" s="1"/>
  <c r="G35" i="7"/>
  <c r="G45" i="7"/>
  <c r="G12" i="5" s="1"/>
  <c r="G8" i="7"/>
  <c r="G14" i="7"/>
  <c r="G12" i="4"/>
  <c r="G24" i="7"/>
  <c r="G19" i="7" s="1"/>
  <c r="G14" i="4"/>
  <c r="G15" i="4"/>
  <c r="G16" i="4"/>
  <c r="G17" i="4"/>
  <c r="G19" i="4"/>
  <c r="G70" i="7"/>
  <c r="F9" i="1" s="1"/>
  <c r="G33" i="8"/>
  <c r="F12" i="3"/>
  <c r="G65" i="7"/>
  <c r="D19" i="31" s="1"/>
  <c r="F14" i="3"/>
  <c r="H59" i="7"/>
  <c r="F16" i="3"/>
  <c r="L10" i="2"/>
  <c r="L12" i="2"/>
  <c r="L13" i="2"/>
  <c r="L14" i="2"/>
  <c r="L15" i="2"/>
  <c r="L16" i="2"/>
  <c r="F21" i="2"/>
  <c r="G85" i="7"/>
  <c r="F23" i="2"/>
  <c r="F24" i="2"/>
  <c r="F10" i="2"/>
  <c r="F12" i="2"/>
  <c r="F13" i="2"/>
  <c r="F14" i="2"/>
  <c r="G82" i="7"/>
  <c r="G88" i="7"/>
  <c r="E32" i="1" s="1"/>
  <c r="G57" i="7"/>
  <c r="D57" i="7"/>
  <c r="D60" i="7"/>
  <c r="D65" i="7"/>
  <c r="C13" i="3" s="1"/>
  <c r="D70" i="7"/>
  <c r="C10" i="3" s="1"/>
  <c r="D82" i="7"/>
  <c r="C35" i="3" s="1"/>
  <c r="D85" i="7"/>
  <c r="C23" i="1" s="1"/>
  <c r="D88" i="7"/>
  <c r="C51" i="30" s="1"/>
  <c r="H89" i="7"/>
  <c r="H87" i="7"/>
  <c r="H86" i="7"/>
  <c r="H84" i="7"/>
  <c r="H83" i="7"/>
  <c r="H78" i="7"/>
  <c r="H77" i="7"/>
  <c r="H75" i="7"/>
  <c r="H74" i="7"/>
  <c r="H73" i="7"/>
  <c r="H72" i="7"/>
  <c r="H71" i="7"/>
  <c r="H69" i="7"/>
  <c r="H68" i="7"/>
  <c r="H67" i="7"/>
  <c r="H66" i="7"/>
  <c r="H64" i="7"/>
  <c r="H62" i="7"/>
  <c r="H58" i="7"/>
  <c r="G30" i="7"/>
  <c r="G47" i="7"/>
  <c r="D8" i="7"/>
  <c r="D14" i="7"/>
  <c r="D24" i="7"/>
  <c r="D19" i="7" s="1"/>
  <c r="D30" i="7"/>
  <c r="D35" i="7"/>
  <c r="I21" i="2" s="1"/>
  <c r="D42" i="7"/>
  <c r="I22" i="2" s="1"/>
  <c r="D45" i="7"/>
  <c r="D47" i="7"/>
  <c r="H47" i="7" s="1"/>
  <c r="H49" i="7"/>
  <c r="H48" i="7"/>
  <c r="H46" i="7"/>
  <c r="H44" i="7"/>
  <c r="H43" i="7"/>
  <c r="H41" i="7"/>
  <c r="H40" i="7"/>
  <c r="H39" i="7"/>
  <c r="H38" i="7"/>
  <c r="H37" i="7"/>
  <c r="H34" i="7"/>
  <c r="H33" i="7"/>
  <c r="H32" i="7"/>
  <c r="H31" i="7"/>
  <c r="H29" i="7"/>
  <c r="H28" i="7"/>
  <c r="H26" i="7"/>
  <c r="H25" i="7"/>
  <c r="H23" i="7"/>
  <c r="H22" i="7"/>
  <c r="H21" i="7"/>
  <c r="H20" i="7"/>
  <c r="H18" i="7"/>
  <c r="H17" i="7"/>
  <c r="H16" i="7"/>
  <c r="H15" i="7"/>
  <c r="H13" i="7"/>
  <c r="H12" i="7"/>
  <c r="H11" i="7"/>
  <c r="H9" i="7"/>
  <c r="E8" i="7"/>
  <c r="E14" i="7"/>
  <c r="E24" i="7"/>
  <c r="E19" i="7" s="1"/>
  <c r="D9" i="8"/>
  <c r="D14" i="8"/>
  <c r="D8" i="8" s="1"/>
  <c r="D12" i="4"/>
  <c r="D23" i="8"/>
  <c r="D18" i="8" s="1"/>
  <c r="D14" i="4"/>
  <c r="D15" i="4"/>
  <c r="D16" i="4"/>
  <c r="H16" i="4" s="1"/>
  <c r="D17" i="4"/>
  <c r="E22" i="13"/>
  <c r="E23" i="13"/>
  <c r="E17" i="13"/>
  <c r="E11" i="18"/>
  <c r="D33" i="8"/>
  <c r="H38" i="8"/>
  <c r="H37" i="8"/>
  <c r="H36" i="8"/>
  <c r="H35" i="8"/>
  <c r="H34" i="8"/>
  <c r="H24" i="8"/>
  <c r="H22" i="8"/>
  <c r="H21" i="8"/>
  <c r="H20" i="8"/>
  <c r="H19" i="8"/>
  <c r="H17" i="8"/>
  <c r="H16" i="8"/>
  <c r="H15" i="8"/>
  <c r="H13" i="8"/>
  <c r="H12" i="8"/>
  <c r="H11" i="8"/>
  <c r="H10" i="8"/>
  <c r="I50" i="30"/>
  <c r="G51" i="30"/>
  <c r="J49" i="30"/>
  <c r="J48" i="30"/>
  <c r="J47" i="30"/>
  <c r="J46" i="30"/>
  <c r="J44" i="30"/>
  <c r="J43" i="30"/>
  <c r="J42" i="30"/>
  <c r="J41" i="30"/>
  <c r="J40" i="30"/>
  <c r="J39" i="30"/>
  <c r="J38" i="30"/>
  <c r="J37" i="30"/>
  <c r="J36" i="30"/>
  <c r="J35" i="30"/>
  <c r="J34" i="30"/>
  <c r="J33" i="30"/>
  <c r="J32" i="30"/>
  <c r="J31" i="30"/>
  <c r="J30" i="30"/>
  <c r="J29" i="30"/>
  <c r="J26" i="30"/>
  <c r="J25" i="30"/>
  <c r="J24" i="30"/>
  <c r="J23" i="30"/>
  <c r="J22" i="30"/>
  <c r="J21" i="30"/>
  <c r="J19" i="30"/>
  <c r="J18" i="30"/>
  <c r="J17" i="30"/>
  <c r="J16" i="30"/>
  <c r="J15" i="30"/>
  <c r="J14" i="30"/>
  <c r="J13" i="30"/>
  <c r="J12" i="30"/>
  <c r="J11" i="30"/>
  <c r="J10" i="30"/>
  <c r="J9" i="30"/>
  <c r="J8" i="30"/>
  <c r="E50" i="30"/>
  <c r="F49" i="30"/>
  <c r="F42" i="30"/>
  <c r="F41" i="30"/>
  <c r="F37" i="30"/>
  <c r="F36" i="30"/>
  <c r="F34" i="30"/>
  <c r="F33" i="30"/>
  <c r="F30" i="30"/>
  <c r="F22" i="30"/>
  <c r="F20" i="30"/>
  <c r="F18" i="30"/>
  <c r="F17" i="30"/>
  <c r="F13" i="30"/>
  <c r="F12" i="30"/>
  <c r="F11" i="30"/>
  <c r="F10" i="30"/>
  <c r="E42" i="7"/>
  <c r="J22" i="2" s="1"/>
  <c r="E35" i="7"/>
  <c r="E45" i="7"/>
  <c r="J23" i="2" s="1"/>
  <c r="D10" i="5"/>
  <c r="E9" i="8"/>
  <c r="E14" i="8"/>
  <c r="E23" i="8"/>
  <c r="E18" i="8" s="1"/>
  <c r="D19" i="4"/>
  <c r="E70" i="7"/>
  <c r="E33" i="8"/>
  <c r="E39" i="8" s="1"/>
  <c r="D13" i="3"/>
  <c r="E82" i="7"/>
  <c r="I10" i="2"/>
  <c r="I12" i="2"/>
  <c r="I13" i="2"/>
  <c r="I14" i="2"/>
  <c r="I15" i="2"/>
  <c r="I16" i="2"/>
  <c r="C10" i="2"/>
  <c r="C12" i="2"/>
  <c r="C13" i="2"/>
  <c r="C14" i="2"/>
  <c r="C12" i="3"/>
  <c r="C14" i="3"/>
  <c r="C34" i="3"/>
  <c r="C16" i="3"/>
  <c r="E85" i="7"/>
  <c r="D23" i="1" s="1"/>
  <c r="E12" i="4"/>
  <c r="E14" i="4"/>
  <c r="E15" i="4"/>
  <c r="E16" i="4"/>
  <c r="E17" i="4"/>
  <c r="C39" i="1"/>
  <c r="G39" i="1" s="1"/>
  <c r="C41" i="1"/>
  <c r="G41" i="1" s="1"/>
  <c r="E88" i="7"/>
  <c r="C11" i="1"/>
  <c r="G11" i="1" s="1"/>
  <c r="C13" i="1"/>
  <c r="G13" i="1" s="1"/>
  <c r="C15" i="1"/>
  <c r="G15" i="1" s="1"/>
  <c r="C16" i="1"/>
  <c r="C19" i="1"/>
  <c r="C20" i="1"/>
  <c r="G20" i="1" s="1"/>
  <c r="C22" i="1"/>
  <c r="G26" i="1"/>
  <c r="E2" i="31"/>
  <c r="G11" i="10"/>
  <c r="G16" i="10"/>
  <c r="E2" i="9"/>
  <c r="E50" i="9" s="1"/>
  <c r="E90" i="29"/>
  <c r="O21" i="14"/>
  <c r="C22" i="13"/>
  <c r="D30" i="11"/>
  <c r="H51" i="30"/>
  <c r="D51" i="30"/>
  <c r="D39" i="1"/>
  <c r="D38" i="1" s="1"/>
  <c r="D41" i="1"/>
  <c r="E30" i="7"/>
  <c r="E47" i="7"/>
  <c r="G17" i="16"/>
  <c r="G15" i="16"/>
  <c r="G12" i="16"/>
  <c r="E64" i="29"/>
  <c r="E61" i="29"/>
  <c r="E59" i="29"/>
  <c r="E100" i="29"/>
  <c r="E116" i="29"/>
  <c r="E25" i="29"/>
  <c r="E73" i="29"/>
  <c r="E14" i="29"/>
  <c r="E34" i="29"/>
  <c r="E50" i="29"/>
  <c r="E67" i="29"/>
  <c r="E40" i="29"/>
  <c r="E122" i="29"/>
  <c r="E43" i="29"/>
  <c r="E46" i="29"/>
  <c r="E76" i="29"/>
  <c r="E78" i="29"/>
  <c r="E85" i="29"/>
  <c r="E80" i="29"/>
  <c r="E83" i="29"/>
  <c r="E133" i="29"/>
  <c r="E135" i="29"/>
  <c r="E126" i="29"/>
  <c r="E145" i="29"/>
  <c r="E140" i="29"/>
  <c r="E118" i="29"/>
  <c r="E107" i="29"/>
  <c r="E113" i="29"/>
  <c r="E96" i="29"/>
  <c r="E20" i="29"/>
  <c r="E55" i="29"/>
  <c r="E60" i="7"/>
  <c r="D35" i="11"/>
  <c r="D17" i="11"/>
  <c r="E34" i="10"/>
  <c r="F34" i="10"/>
  <c r="E57" i="7"/>
  <c r="D32" i="1"/>
  <c r="E19" i="4"/>
  <c r="D34" i="3"/>
  <c r="D12" i="3"/>
  <c r="D14" i="3"/>
  <c r="D10" i="2"/>
  <c r="D12" i="2"/>
  <c r="D13" i="2"/>
  <c r="D14" i="2"/>
  <c r="D23" i="2"/>
  <c r="D24" i="2"/>
  <c r="D11" i="1"/>
  <c r="D13" i="1"/>
  <c r="D15" i="1"/>
  <c r="D16" i="1"/>
  <c r="D19" i="1"/>
  <c r="D20" i="1"/>
  <c r="H50" i="30"/>
  <c r="H52" i="30" s="1"/>
  <c r="G50" i="30"/>
  <c r="D50" i="30"/>
  <c r="C50" i="30"/>
  <c r="D40" i="29"/>
  <c r="D64" i="29"/>
  <c r="D61" i="29"/>
  <c r="D59" i="29"/>
  <c r="D100" i="29"/>
  <c r="D116" i="29"/>
  <c r="D25" i="29"/>
  <c r="D73" i="29"/>
  <c r="D14" i="29"/>
  <c r="D30" i="29"/>
  <c r="D34" i="29"/>
  <c r="D50" i="29"/>
  <c r="D67" i="29"/>
  <c r="D122" i="29"/>
  <c r="D43" i="29"/>
  <c r="D46" i="29"/>
  <c r="D76" i="29"/>
  <c r="D78" i="29"/>
  <c r="D85" i="29"/>
  <c r="D80" i="29"/>
  <c r="D83" i="29"/>
  <c r="D133" i="29"/>
  <c r="D135" i="29"/>
  <c r="D126" i="29"/>
  <c r="D145" i="29"/>
  <c r="D140" i="29"/>
  <c r="D118" i="29"/>
  <c r="D107" i="29"/>
  <c r="D113" i="29"/>
  <c r="D90" i="29"/>
  <c r="D96" i="29"/>
  <c r="D20" i="29"/>
  <c r="D55" i="29"/>
  <c r="L2" i="30"/>
  <c r="C23" i="13"/>
  <c r="C17" i="13"/>
  <c r="C10" i="13"/>
  <c r="G2" i="29"/>
  <c r="D12" i="16"/>
  <c r="D15" i="16"/>
  <c r="D17" i="16"/>
  <c r="C23" i="2"/>
  <c r="C24" i="2"/>
  <c r="D34" i="10"/>
  <c r="G26" i="10"/>
  <c r="O13" i="14"/>
  <c r="O10" i="14"/>
  <c r="G28" i="10"/>
  <c r="G35" i="10"/>
  <c r="L2" i="2"/>
  <c r="G2" i="3"/>
  <c r="H2" i="4"/>
  <c r="H2" i="5"/>
  <c r="H52" i="7"/>
  <c r="H2" i="7"/>
  <c r="H2" i="8"/>
  <c r="F2" i="18"/>
  <c r="I2" i="19"/>
  <c r="G2" i="10"/>
  <c r="N2" i="20"/>
  <c r="G2" i="11"/>
  <c r="G2" i="27"/>
  <c r="O18" i="14"/>
  <c r="O19" i="14"/>
  <c r="O20" i="14"/>
  <c r="O22" i="14"/>
  <c r="O17" i="14"/>
  <c r="O11" i="14"/>
  <c r="O12" i="14"/>
  <c r="G2" i="16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M24" i="25" s="1"/>
  <c r="L16" i="25"/>
  <c r="K16" i="25"/>
  <c r="J16" i="25"/>
  <c r="J24" i="25" s="1"/>
  <c r="I16" i="25"/>
  <c r="I24" i="25" s="1"/>
  <c r="H16" i="25"/>
  <c r="G16" i="25"/>
  <c r="F16" i="25"/>
  <c r="F24" i="25" s="1"/>
  <c r="E16" i="25"/>
  <c r="E24" i="25" s="1"/>
  <c r="D16" i="25"/>
  <c r="C16" i="25"/>
  <c r="O15" i="25"/>
  <c r="O12" i="25"/>
  <c r="O11" i="25"/>
  <c r="O2" i="14"/>
  <c r="G2" i="13"/>
  <c r="D2" i="24"/>
  <c r="C16" i="24"/>
  <c r="B16" i="24"/>
  <c r="I2" i="23"/>
  <c r="I2" i="22"/>
  <c r="F18" i="13"/>
  <c r="G18" i="13"/>
  <c r="F24" i="13"/>
  <c r="G24" i="1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N24" i="14" s="1"/>
  <c r="C23" i="14"/>
  <c r="D23" i="14"/>
  <c r="E23" i="14"/>
  <c r="M23" i="14"/>
  <c r="L23" i="14"/>
  <c r="K23" i="14"/>
  <c r="G23" i="14"/>
  <c r="H23" i="14"/>
  <c r="I23" i="14"/>
  <c r="J23" i="14"/>
  <c r="D39" i="8"/>
  <c r="J24" i="14" l="1"/>
  <c r="E24" i="14"/>
  <c r="I24" i="14"/>
  <c r="F24" i="14"/>
  <c r="K24" i="14"/>
  <c r="H24" i="14"/>
  <c r="G24" i="14"/>
  <c r="H14" i="8"/>
  <c r="M24" i="14"/>
  <c r="G24" i="25"/>
  <c r="K24" i="25"/>
  <c r="D147" i="29"/>
  <c r="C15" i="3"/>
  <c r="D13" i="13"/>
  <c r="E8" i="8"/>
  <c r="H60" i="7"/>
  <c r="H33" i="8"/>
  <c r="H18" i="8"/>
  <c r="I11" i="2"/>
  <c r="G16" i="3"/>
  <c r="C9" i="1"/>
  <c r="G9" i="1" s="1"/>
  <c r="O23" i="14"/>
  <c r="L24" i="14"/>
  <c r="D24" i="14"/>
  <c r="D24" i="25"/>
  <c r="H24" i="25"/>
  <c r="L24" i="25"/>
  <c r="J11" i="2"/>
  <c r="H9" i="8"/>
  <c r="N24" i="25"/>
  <c r="O23" i="25"/>
  <c r="C24" i="25"/>
  <c r="O16" i="25"/>
  <c r="G52" i="30"/>
  <c r="J50" i="30"/>
  <c r="E15" i="13"/>
  <c r="L23" i="2"/>
  <c r="D15" i="13"/>
  <c r="H19" i="4"/>
  <c r="C15" i="13"/>
  <c r="C17" i="1"/>
  <c r="H85" i="7"/>
  <c r="C21" i="2"/>
  <c r="J21" i="2"/>
  <c r="D21" i="13"/>
  <c r="D15" i="2"/>
  <c r="D11" i="13"/>
  <c r="F91" i="7"/>
  <c r="D21" i="2"/>
  <c r="D14" i="13"/>
  <c r="C22" i="2"/>
  <c r="E10" i="5"/>
  <c r="G30" i="11"/>
  <c r="H23" i="8"/>
  <c r="E147" i="29"/>
  <c r="J27" i="2"/>
  <c r="H14" i="7"/>
  <c r="F51" i="30"/>
  <c r="H8" i="7"/>
  <c r="C18" i="1"/>
  <c r="G18" i="1" s="1"/>
  <c r="D12" i="5"/>
  <c r="H12" i="5" s="1"/>
  <c r="H45" i="7"/>
  <c r="I23" i="2"/>
  <c r="I27" i="2" s="1"/>
  <c r="F15" i="2"/>
  <c r="F22" i="1"/>
  <c r="H10" i="5"/>
  <c r="K22" i="2"/>
  <c r="F10" i="5"/>
  <c r="C52" i="30"/>
  <c r="D52" i="30"/>
  <c r="D22" i="1"/>
  <c r="D21" i="1" s="1"/>
  <c r="C25" i="1"/>
  <c r="J51" i="30"/>
  <c r="C9" i="2"/>
  <c r="E11" i="13"/>
  <c r="H17" i="4"/>
  <c r="H14" i="4"/>
  <c r="E10" i="3"/>
  <c r="E9" i="2"/>
  <c r="E9" i="1"/>
  <c r="F13" i="3"/>
  <c r="F11" i="3" s="1"/>
  <c r="D24" i="31"/>
  <c r="D30" i="31" s="1"/>
  <c r="D32" i="31" s="1"/>
  <c r="F12" i="1"/>
  <c r="E22" i="2"/>
  <c r="E23" i="1"/>
  <c r="D7" i="7"/>
  <c r="K11" i="2"/>
  <c r="F13" i="4"/>
  <c r="K23" i="2"/>
  <c r="F12" i="5"/>
  <c r="C13" i="13"/>
  <c r="D22" i="2"/>
  <c r="E52" i="30"/>
  <c r="D13" i="4"/>
  <c r="H30" i="7"/>
  <c r="F35" i="3"/>
  <c r="G35" i="3" s="1"/>
  <c r="F22" i="2"/>
  <c r="F25" i="2" s="1"/>
  <c r="F23" i="1"/>
  <c r="G23" i="1" s="1"/>
  <c r="H12" i="4"/>
  <c r="G11" i="5"/>
  <c r="G14" i="5" s="1"/>
  <c r="F37" i="1"/>
  <c r="G34" i="3"/>
  <c r="F7" i="7"/>
  <c r="F50" i="7" s="1"/>
  <c r="K21" i="2"/>
  <c r="F11" i="5"/>
  <c r="E37" i="1"/>
  <c r="E15" i="2"/>
  <c r="E22" i="1"/>
  <c r="E35" i="3"/>
  <c r="E17" i="1"/>
  <c r="E21" i="2"/>
  <c r="G19" i="1"/>
  <c r="I52" i="30"/>
  <c r="J52" i="30" s="1"/>
  <c r="F50" i="30"/>
  <c r="G21" i="10"/>
  <c r="G38" i="10" s="1"/>
  <c r="G29" i="10"/>
  <c r="G37" i="10" s="1"/>
  <c r="D15" i="3"/>
  <c r="F10" i="3"/>
  <c r="G10" i="3" s="1"/>
  <c r="G39" i="8"/>
  <c r="H39" i="8" s="1"/>
  <c r="D9" i="1"/>
  <c r="E26" i="8"/>
  <c r="F26" i="8"/>
  <c r="G8" i="8"/>
  <c r="D35" i="3"/>
  <c r="H88" i="7"/>
  <c r="H57" i="7"/>
  <c r="G63" i="7"/>
  <c r="E12" i="13" s="1"/>
  <c r="F11" i="2"/>
  <c r="D17" i="1"/>
  <c r="D9" i="2"/>
  <c r="D10" i="3"/>
  <c r="D18" i="1"/>
  <c r="D37" i="1"/>
  <c r="E11" i="5"/>
  <c r="H42" i="7"/>
  <c r="L22" i="2"/>
  <c r="G7" i="7"/>
  <c r="G50" i="7" s="1"/>
  <c r="E7" i="7"/>
  <c r="E11" i="4" s="1"/>
  <c r="C9" i="18"/>
  <c r="C38" i="1"/>
  <c r="G38" i="1" s="1"/>
  <c r="H15" i="4"/>
  <c r="C11" i="3"/>
  <c r="D11" i="3"/>
  <c r="D9" i="18"/>
  <c r="C14" i="1"/>
  <c r="G14" i="1" s="1"/>
  <c r="D14" i="1"/>
  <c r="D50" i="7"/>
  <c r="I9" i="2"/>
  <c r="I20" i="2" s="1"/>
  <c r="D11" i="4"/>
  <c r="D26" i="8"/>
  <c r="G13" i="4"/>
  <c r="H19" i="7"/>
  <c r="L11" i="2"/>
  <c r="D63" i="7"/>
  <c r="C21" i="13"/>
  <c r="E12" i="5"/>
  <c r="C15" i="2"/>
  <c r="C11" i="2"/>
  <c r="H70" i="7"/>
  <c r="H82" i="7"/>
  <c r="F9" i="2"/>
  <c r="F18" i="2" s="1"/>
  <c r="D11" i="2"/>
  <c r="C21" i="1"/>
  <c r="E13" i="4"/>
  <c r="D12" i="1"/>
  <c r="D10" i="1" s="1"/>
  <c r="C12" i="1"/>
  <c r="C37" i="1"/>
  <c r="D11" i="5"/>
  <c r="E14" i="13"/>
  <c r="H24" i="7"/>
  <c r="L21" i="2"/>
  <c r="E13" i="13"/>
  <c r="H65" i="7"/>
  <c r="E63" i="7"/>
  <c r="D12" i="13" s="1"/>
  <c r="F15" i="3"/>
  <c r="G15" i="3" s="1"/>
  <c r="C11" i="13"/>
  <c r="E21" i="13"/>
  <c r="H35" i="7"/>
  <c r="O24" i="25" l="1"/>
  <c r="H14" i="5"/>
  <c r="C25" i="2"/>
  <c r="K27" i="2"/>
  <c r="F52" i="30"/>
  <c r="D25" i="2"/>
  <c r="D26" i="2" s="1"/>
  <c r="G37" i="1"/>
  <c r="D18" i="13"/>
  <c r="D14" i="5"/>
  <c r="G26" i="8"/>
  <c r="H26" i="8" s="1"/>
  <c r="H8" i="8"/>
  <c r="D18" i="4"/>
  <c r="C36" i="1" s="1"/>
  <c r="E36" i="3"/>
  <c r="E21" i="1"/>
  <c r="E24" i="1" s="1"/>
  <c r="G11" i="3"/>
  <c r="L27" i="2"/>
  <c r="F26" i="2" s="1"/>
  <c r="F27" i="2" s="1"/>
  <c r="H13" i="4"/>
  <c r="G11" i="4"/>
  <c r="H11" i="4" s="1"/>
  <c r="C11" i="18"/>
  <c r="F11" i="18" s="1"/>
  <c r="F9" i="18"/>
  <c r="F10" i="1"/>
  <c r="G12" i="1"/>
  <c r="C32" i="1"/>
  <c r="G32" i="1" s="1"/>
  <c r="G25" i="1"/>
  <c r="O14" i="14"/>
  <c r="O15" i="14" s="1"/>
  <c r="C15" i="14"/>
  <c r="C24" i="14" s="1"/>
  <c r="O24" i="14" s="1"/>
  <c r="F14" i="5"/>
  <c r="F21" i="1"/>
  <c r="G21" i="1" s="1"/>
  <c r="G22" i="1"/>
  <c r="L9" i="2"/>
  <c r="L20" i="2" s="1"/>
  <c r="H7" i="7"/>
  <c r="H50" i="7"/>
  <c r="C26" i="2"/>
  <c r="C27" i="2" s="1"/>
  <c r="E50" i="7"/>
  <c r="J9" i="2"/>
  <c r="J20" i="2" s="1"/>
  <c r="E25" i="2"/>
  <c r="K9" i="2"/>
  <c r="K20" i="2" s="1"/>
  <c r="F11" i="4"/>
  <c r="F18" i="4" s="1"/>
  <c r="E18" i="2"/>
  <c r="G91" i="7"/>
  <c r="D36" i="3"/>
  <c r="D18" i="2"/>
  <c r="E14" i="5"/>
  <c r="D24" i="1"/>
  <c r="D33" i="1" s="1"/>
  <c r="C36" i="3"/>
  <c r="C18" i="2"/>
  <c r="C19" i="2" s="1"/>
  <c r="C38" i="3" s="1"/>
  <c r="C37" i="3" s="1"/>
  <c r="D11" i="18"/>
  <c r="H63" i="7"/>
  <c r="D91" i="7"/>
  <c r="C12" i="13"/>
  <c r="C18" i="13" s="1"/>
  <c r="E91" i="7"/>
  <c r="E18" i="4"/>
  <c r="F36" i="3"/>
  <c r="E18" i="13"/>
  <c r="C10" i="1"/>
  <c r="D22" i="4"/>
  <c r="I28" i="2"/>
  <c r="H11" i="5"/>
  <c r="D27" i="2" l="1"/>
  <c r="D19" i="2"/>
  <c r="D38" i="3" s="1"/>
  <c r="D37" i="3" s="1"/>
  <c r="D39" i="3" s="1"/>
  <c r="J28" i="2"/>
  <c r="G18" i="4"/>
  <c r="G22" i="4" s="1"/>
  <c r="H22" i="4" s="1"/>
  <c r="E36" i="1"/>
  <c r="E40" i="1" s="1"/>
  <c r="E42" i="1" s="1"/>
  <c r="F22" i="4"/>
  <c r="G10" i="1"/>
  <c r="F24" i="1"/>
  <c r="G36" i="3"/>
  <c r="E26" i="2"/>
  <c r="E27" i="2" s="1"/>
  <c r="H91" i="7"/>
  <c r="C39" i="3"/>
  <c r="D20" i="2"/>
  <c r="D28" i="2" s="1"/>
  <c r="E19" i="2"/>
  <c r="E38" i="3" s="1"/>
  <c r="E37" i="3" s="1"/>
  <c r="E39" i="3" s="1"/>
  <c r="K28" i="2"/>
  <c r="C40" i="1"/>
  <c r="C42" i="1" s="1"/>
  <c r="C20" i="13"/>
  <c r="C24" i="13" s="1"/>
  <c r="C24" i="1"/>
  <c r="C33" i="1" s="1"/>
  <c r="E22" i="4"/>
  <c r="D36" i="1"/>
  <c r="D20" i="13" s="1"/>
  <c r="D24" i="13" s="1"/>
  <c r="L28" i="2"/>
  <c r="F19" i="2"/>
  <c r="E33" i="1"/>
  <c r="C20" i="2"/>
  <c r="C28" i="2" s="1"/>
  <c r="G24" i="1" l="1"/>
  <c r="F33" i="1"/>
  <c r="G33" i="1" s="1"/>
  <c r="E20" i="2"/>
  <c r="E28" i="2" s="1"/>
  <c r="H18" i="4"/>
  <c r="F36" i="1"/>
  <c r="E20" i="13" s="1"/>
  <c r="F38" i="3"/>
  <c r="G38" i="3" s="1"/>
  <c r="F20" i="2"/>
  <c r="F28" i="2" s="1"/>
  <c r="D40" i="1"/>
  <c r="D42" i="1" s="1"/>
  <c r="G36" i="1" l="1"/>
  <c r="E24" i="13" s="1"/>
  <c r="F40" i="1"/>
  <c r="F37" i="3"/>
  <c r="G37" i="3" s="1"/>
  <c r="F42" i="1" l="1"/>
  <c r="G42" i="1" s="1"/>
  <c r="G40" i="1"/>
  <c r="F39" i="3"/>
  <c r="G39" i="3" s="1"/>
</calcChain>
</file>

<file path=xl/sharedStrings.xml><?xml version="1.0" encoding="utf-8"?>
<sst xmlns="http://schemas.openxmlformats.org/spreadsheetml/2006/main" count="1962" uniqueCount="852">
  <si>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</si>
  <si>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</si>
  <si>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</si>
  <si>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</si>
  <si>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</si>
  <si>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</si>
  <si>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</si>
  <si>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</si>
  <si>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</si>
  <si>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</si>
  <si>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</si>
  <si>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</si>
  <si>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</si>
  <si>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</si>
  <si>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</si>
  <si>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</si>
  <si>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</si>
  <si>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</si>
  <si>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</si>
  <si>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</si>
  <si>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Támogatások</t>
  </si>
  <si>
    <t>III.</t>
  </si>
  <si>
    <t>Felhalmozási és tőke jellegű bevételek</t>
  </si>
  <si>
    <t>IV.</t>
  </si>
  <si>
    <t>Támogatásértékű átvett pénzeszközök</t>
  </si>
  <si>
    <t>Működési támogatásértékű átvett pénzeszköz</t>
  </si>
  <si>
    <t>Felhalmozási célú támogatásértékű átvett pénzeszköz</t>
  </si>
  <si>
    <t>V.</t>
  </si>
  <si>
    <t xml:space="preserve">Véglegesen átvett pénzeszköz </t>
  </si>
  <si>
    <t>1. 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</si>
  <si>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</si>
  <si>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</si>
  <si>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</si>
  <si>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</si>
  <si>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</si>
  <si>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</si>
  <si>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</si>
  <si>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Költségvet. külső hiány finanszírozása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</si>
  <si>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</si>
  <si>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</si>
  <si>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</si>
  <si>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</si>
  <si>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</si>
  <si>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</si>
  <si>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</si>
  <si>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</si>
  <si>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Céltartalék</t>
  </si>
  <si>
    <t>Költségvetési kiadások</t>
  </si>
  <si>
    <t>Finanszírozási kiadások</t>
  </si>
  <si>
    <t xml:space="preserve">KIADÁSOK mindösszesen </t>
  </si>
  <si>
    <t>Személyi jellegű kiadások</t>
  </si>
  <si>
    <t>Munkaadót terhelő járulékok</t>
  </si>
  <si>
    <t>3.</t>
  </si>
  <si>
    <t>4.</t>
  </si>
  <si>
    <t>Működési célú pénzeszköz átadások</t>
  </si>
  <si>
    <t>5.</t>
  </si>
  <si>
    <t>6.</t>
  </si>
  <si>
    <t>Önkormányzatok által folyósított ellátások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</si>
  <si>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</si>
  <si>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</si>
  <si>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</si>
  <si>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</si>
  <si>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</si>
  <si>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</si>
  <si>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</si>
  <si>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</si>
  <si>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</si>
  <si>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3.3 Egyéb kötelező feladat ellátása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</si>
  <si>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</si>
  <si>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</si>
  <si>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</si>
  <si>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</si>
  <si>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</si>
  <si>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</si>
  <si>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</si>
  <si>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</si>
  <si>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>Végleges pénzeszközátadások</t>
  </si>
  <si>
    <t xml:space="preserve">Működési kiadások </t>
  </si>
  <si>
    <t>Év végi tervezett pénzmaradvány</t>
  </si>
  <si>
    <t>8.</t>
  </si>
  <si>
    <t>Engegélyezett létszámkeret (összevont)</t>
  </si>
  <si>
    <t xml:space="preserve">Működési kiadások mindösszesen </t>
  </si>
  <si>
    <t>Balatonakali Önkormányzat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</si>
  <si>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</si>
  <si>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</si>
  <si>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</si>
  <si>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</si>
  <si>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</si>
  <si>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</si>
  <si>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</si>
  <si>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</si>
  <si>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</si>
  <si>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</si>
  <si>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</si>
  <si>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</si>
  <si>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</si>
  <si>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</si>
  <si>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</si>
  <si>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</si>
  <si>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</si>
  <si>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</si>
  <si>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</si>
  <si>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</si>
  <si>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</si>
  <si>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</si>
  <si>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</si>
  <si>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</si>
  <si>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</si>
  <si>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</si>
  <si>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</si>
  <si>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</si>
  <si>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</si>
  <si>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</si>
  <si>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</si>
  <si>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</si>
  <si>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</si>
  <si>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</si>
  <si>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</si>
  <si>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</si>
  <si>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</si>
  <si>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</si>
  <si>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</si>
  <si>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</si>
  <si>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</si>
  <si>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</si>
  <si>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</si>
  <si>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</si>
  <si>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</si>
  <si>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</si>
  <si>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</si>
  <si>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</si>
  <si>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</si>
  <si>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</si>
  <si>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</si>
  <si>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</si>
  <si>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</si>
  <si>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</si>
  <si>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</si>
  <si>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</si>
  <si>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</si>
  <si>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</si>
  <si>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</si>
  <si>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</si>
  <si>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</si>
  <si>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</si>
  <si>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</si>
  <si>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</si>
  <si>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</si>
  <si>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</si>
  <si>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</si>
  <si>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</si>
  <si>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</si>
  <si>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</si>
  <si>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</si>
  <si>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</si>
  <si>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</si>
  <si>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</si>
  <si>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</si>
  <si>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Átadott pénzeszközök államháztartáson belülre</t>
  </si>
  <si>
    <t>Tihanyi Közös Hivatal</t>
  </si>
  <si>
    <t>Óvoda Balatonakali</t>
  </si>
  <si>
    <t>Tűzoltóság</t>
  </si>
  <si>
    <t>Kistérségi társulatnak</t>
  </si>
  <si>
    <t>Átadott pénzeszközök államháztartáson kívülre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</si>
  <si>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</si>
  <si>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</si>
  <si>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</si>
  <si>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</si>
  <si>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</si>
  <si>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</si>
  <si>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</si>
  <si>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</si>
  <si>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</si>
  <si>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UNIPRAX Eü. Bt. Fizikoterápia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</si>
  <si>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</si>
  <si>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</si>
  <si>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</si>
  <si>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</si>
  <si>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</si>
  <si>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</si>
  <si>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</si>
  <si>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</si>
  <si>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</si>
  <si>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</si>
  <si>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</si>
  <si>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</si>
  <si>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</si>
  <si>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</si>
  <si>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</si>
  <si>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</si>
  <si>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</si>
  <si>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</si>
  <si>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</si>
  <si>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</si>
  <si>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</si>
  <si>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</si>
  <si>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</si>
  <si>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</si>
  <si>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</si>
  <si>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</si>
  <si>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</si>
  <si>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</si>
  <si>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</si>
  <si>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</si>
  <si>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</si>
  <si>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</si>
  <si>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</si>
  <si>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</si>
  <si>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</si>
  <si>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</si>
  <si>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</si>
  <si>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</si>
  <si>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</si>
  <si>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</si>
  <si>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</si>
  <si>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</si>
  <si>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</si>
  <si>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</si>
  <si>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</si>
  <si>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</si>
  <si>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</si>
  <si>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</si>
  <si>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</si>
  <si>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</si>
  <si>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</si>
  <si>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</si>
  <si>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Szakfeladat száma,</t>
  </si>
  <si>
    <t>Működési kiadás megnevezése</t>
  </si>
  <si>
    <t>Megnevezése</t>
  </si>
  <si>
    <t>(összesen és kiemelt előirányzatok szerint)</t>
  </si>
  <si>
    <t>előirányzat</t>
  </si>
  <si>
    <t>Dologi kiadás</t>
  </si>
  <si>
    <t>Átadott pénzeszköz</t>
  </si>
  <si>
    <t>Összesen</t>
  </si>
  <si>
    <t>Személyi juttatás</t>
  </si>
  <si>
    <t>Munkaadókat terhelő járulékok</t>
  </si>
  <si>
    <t>Létszám</t>
  </si>
  <si>
    <t>Beruházások</t>
  </si>
  <si>
    <t>Átadott pe.</t>
  </si>
  <si>
    <t>Műk.tartalék</t>
  </si>
  <si>
    <t>Ellátottak juttatás</t>
  </si>
  <si>
    <t>Munkaadókat terhelő járulék</t>
  </si>
  <si>
    <t>Személyi jellegű</t>
  </si>
  <si>
    <t>Munkaadókat terhelő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</si>
  <si>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</si>
  <si>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</si>
  <si>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</si>
  <si>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</si>
  <si>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</si>
  <si>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</si>
  <si>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</si>
  <si>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</si>
  <si>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</si>
  <si>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</si>
  <si>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</si>
  <si>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</si>
  <si>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</si>
  <si>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>2. </t>
  </si>
  <si>
    <t xml:space="preserve">Balatonakali Önkormányzat Európai Uniós forrásból megvalósított, </t>
  </si>
  <si>
    <t>folyamatban lévő programjai</t>
  </si>
  <si>
    <t>Az Önkormányzatnak nincs Európai Uniós forrásból megvalósított, folyamatban lévő programja.</t>
  </si>
  <si>
    <t>Balatonakali Önkormányzat tervezett feladatmutatói</t>
  </si>
  <si>
    <t>Szakfeladat száma és megnevezése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</si>
  <si>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</si>
  <si>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</si>
  <si>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</si>
  <si>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</si>
  <si>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</si>
  <si>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</si>
  <si>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</si>
  <si>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</si>
  <si>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</si>
  <si>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</si>
  <si>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</si>
  <si>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</si>
  <si>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</si>
  <si>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1 </t>
  </si>
  <si>
    <t>0 </t>
  </si>
  <si>
    <t>3 </t>
  </si>
  <si>
    <t>Települési hulladék</t>
  </si>
  <si>
    <t>Begyűjtött hulladék</t>
  </si>
  <si>
    <t>t</t>
  </si>
  <si>
    <t> 2</t>
  </si>
  <si>
    <t> 0</t>
  </si>
  <si>
    <t> 1</t>
  </si>
  <si>
    <t>Egészségügyi és más hulladék</t>
  </si>
  <si>
    <t> 4</t>
  </si>
  <si>
    <t>Út és autópálya építés</t>
  </si>
  <si>
    <t>Megépített út hossza</t>
  </si>
  <si>
    <t>km</t>
  </si>
  <si>
    <t> 5</t>
  </si>
  <si>
    <t>Közutak, hidak üzemeltetése</t>
  </si>
  <si>
    <t> 6</t>
  </si>
  <si>
    <t> 9</t>
  </si>
  <si>
    <t>2 </t>
  </si>
  <si>
    <t>Óvodai, intézményi étkeztetés</t>
  </si>
  <si>
    <t> Ellátást igénylők</t>
  </si>
  <si>
    <t>fő </t>
  </si>
  <si>
    <t> 19</t>
  </si>
  <si>
    <t> Ellátottak száma</t>
  </si>
  <si>
    <t> fő</t>
  </si>
  <si>
    <t>Folyóirat, időszaki kiadvány</t>
  </si>
  <si>
    <t>Megjelentetett példány </t>
  </si>
  <si>
    <t>db </t>
  </si>
  <si>
    <t>400 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</si>
  <si>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</si>
  <si>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</si>
  <si>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</si>
  <si>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</si>
  <si>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 60</t>
  </si>
  <si>
    <t>Nem lakóingatlan bérbeadása</t>
  </si>
  <si>
    <t>Ingatlan </t>
  </si>
  <si>
    <t> 8</t>
  </si>
  <si>
    <t> 176</t>
  </si>
  <si>
    <t>férőhely </t>
  </si>
  <si>
    <t>25 </t>
  </si>
  <si>
    <t>Óvodai nevelés</t>
  </si>
  <si>
    <t>óvodapedagógus </t>
  </si>
  <si>
    <t>Foglalkoztatás egészségügyi alapellátás</t>
  </si>
  <si>
    <t>Szerződött munkáltatónál </t>
  </si>
  <si>
    <t>19 </t>
  </si>
  <si>
    <t> Rendelkezésre megjelent</t>
  </si>
  <si>
    <t>Rendszeres szociális segély</t>
  </si>
  <si>
    <t>Ellátást igénylők </t>
  </si>
  <si>
    <t> Egy ellátottra jutó</t>
  </si>
  <si>
    <t>Ápolási díj alanyi jogon</t>
  </si>
  <si>
    <t> 7</t>
  </si>
  <si>
    <t>Kérelmezők száma </t>
  </si>
  <si>
    <t>eFt </t>
  </si>
  <si>
    <t> 12</t>
  </si>
  <si>
    <t>Átmeneti segély</t>
  </si>
  <si>
    <t>Temetési segély</t>
  </si>
  <si>
    <t>Közgyógy ellátás</t>
  </si>
  <si>
    <t>eFő </t>
  </si>
  <si>
    <t>9 </t>
  </si>
  <si>
    <t>Civil szervezetek működési támogatása</t>
  </si>
  <si>
    <t> Benyújtott igény</t>
  </si>
  <si>
    <t> db</t>
  </si>
  <si>
    <t> Támogatási átlag</t>
  </si>
  <si>
    <t> eFt</t>
  </si>
  <si>
    <t>4 </t>
  </si>
  <si>
    <t>Közcélú foglalkoztatás</t>
  </si>
  <si>
    <t>Foglalkoztatási nap </t>
  </si>
  <si>
    <t>nap </t>
  </si>
  <si>
    <t> 365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</si>
  <si>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</si>
  <si>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</si>
  <si>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</si>
  <si>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</si>
  <si>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</si>
  <si>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</si>
  <si>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</si>
  <si>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</si>
  <si>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</si>
  <si>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</si>
  <si>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</si>
  <si>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</si>
  <si>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</si>
  <si>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</si>
  <si>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</si>
  <si>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</si>
  <si>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</si>
  <si>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</si>
  <si>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</si>
  <si>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</si>
  <si>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</si>
  <si>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</si>
  <si>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</si>
  <si>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  eFt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</si>
  <si>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</si>
  <si>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</si>
  <si>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</si>
  <si>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</si>
  <si>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</si>
  <si>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</si>
  <si>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</si>
  <si>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</si>
  <si>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</si>
  <si>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</si>
  <si>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</si>
  <si>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</si>
  <si>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</si>
  <si>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</si>
  <si>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</si>
  <si>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</si>
  <si>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</si>
  <si>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</si>
  <si>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</si>
  <si>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</si>
  <si>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</si>
  <si>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</si>
  <si>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</si>
  <si>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</si>
  <si>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</si>
  <si>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</si>
  <si>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</si>
  <si>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</si>
  <si>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</si>
  <si>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</si>
  <si>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</si>
  <si>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</si>
  <si>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</si>
  <si>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</si>
  <si>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</si>
  <si>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</si>
  <si>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</si>
  <si>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</si>
  <si>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</si>
  <si>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</si>
  <si>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</si>
  <si>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</si>
  <si>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</si>
  <si>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</si>
  <si>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</si>
  <si>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</si>
  <si>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</si>
  <si>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</si>
  <si>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Dologi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</si>
  <si>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</si>
  <si>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</si>
  <si>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</si>
  <si>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</si>
  <si>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</si>
  <si>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</si>
  <si>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</si>
  <si>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</si>
  <si>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</si>
  <si>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</si>
  <si>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</si>
  <si>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</si>
  <si>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</si>
  <si>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</si>
  <si>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</si>
  <si>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</si>
  <si>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</si>
  <si>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</si>
  <si>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</si>
  <si>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</si>
  <si>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</si>
  <si>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</si>
  <si>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</si>
  <si>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</si>
  <si>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</si>
  <si>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</si>
  <si>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</si>
  <si>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</si>
  <si>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</si>
  <si>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</si>
  <si>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</si>
  <si>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</si>
  <si>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</si>
  <si>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</si>
  <si>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</si>
  <si>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</si>
  <si>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</si>
  <si>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</si>
  <si>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</si>
  <si>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</si>
  <si>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</si>
  <si>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</si>
  <si>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</si>
  <si>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</si>
  <si>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</si>
  <si>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Immateriális javak beszerzése, létesítése</t>
  </si>
  <si>
    <t>K61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</si>
  <si>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</si>
  <si>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</si>
  <si>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</si>
  <si>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</si>
  <si>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</si>
  <si>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</si>
  <si>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</si>
  <si>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</si>
  <si>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</si>
  <si>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</si>
  <si>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</si>
  <si>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</si>
  <si>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6.6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</si>
  <si>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</si>
  <si>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</si>
  <si>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</si>
  <si>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</si>
  <si>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</si>
  <si>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</si>
  <si>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</si>
  <si>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</si>
  <si>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</si>
  <si>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</si>
  <si>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</si>
  <si>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</si>
  <si>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</si>
  <si>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</si>
  <si>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</si>
  <si>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</si>
  <si>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</si>
  <si>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</si>
  <si>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</si>
  <si>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</si>
  <si>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</si>
  <si>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</si>
  <si>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</si>
  <si>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</si>
  <si>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</si>
  <si>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</si>
  <si>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</si>
  <si>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</si>
  <si>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</si>
  <si>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</si>
  <si>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</si>
  <si>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</si>
  <si>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</si>
  <si>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</si>
  <si>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</si>
  <si>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</si>
  <si>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</si>
  <si>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</si>
  <si>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</si>
  <si>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</si>
  <si>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</si>
  <si>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</si>
  <si>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</si>
  <si>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</si>
  <si>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</si>
  <si>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</si>
  <si>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</si>
  <si>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</si>
  <si>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</si>
  <si>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</si>
  <si>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</si>
  <si>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</si>
  <si>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</si>
  <si>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</si>
  <si>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</si>
  <si>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</si>
  <si>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</si>
  <si>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</si>
  <si>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</si>
  <si>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</si>
  <si>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</si>
  <si>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</si>
  <si>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</si>
  <si>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</si>
  <si>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</si>
  <si>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</si>
  <si>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</si>
  <si>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</si>
  <si>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</si>
  <si>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</si>
  <si>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</si>
  <si>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</si>
  <si>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3. Önkormányzatok működési támogatásai</t>
  </si>
  <si>
    <t>4. Egyéb működési célú támogatások ÁH-n belülről</t>
  </si>
  <si>
    <t>B21</t>
  </si>
  <si>
    <t>Önkormányzatok felhalmozási támogatásai</t>
  </si>
  <si>
    <t>Önkormányzatok működési támogatása</t>
  </si>
  <si>
    <t xml:space="preserve">Ellátottak juttatásai </t>
  </si>
  <si>
    <t>Központi irányítószervi támogatás</t>
  </si>
  <si>
    <t>B816</t>
  </si>
  <si>
    <t>B813</t>
  </si>
  <si>
    <t>Támogatásértékű működési kiadások</t>
  </si>
  <si>
    <t>Beruházási kiadások</t>
  </si>
  <si>
    <t>Önkormányzatok felhalmozási támogatása</t>
  </si>
  <si>
    <t>Felhamozási célú átvett pénzeszközök</t>
  </si>
  <si>
    <t>Felhalmozási célú támogatás értékű bevételek</t>
  </si>
  <si>
    <t>VIII.</t>
  </si>
  <si>
    <t>Hitel, kölcsönfelvétel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</si>
  <si>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</si>
  <si>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</si>
  <si>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</si>
  <si>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</si>
  <si>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</si>
  <si>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</si>
  <si>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</si>
  <si>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</si>
  <si>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</si>
  <si>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</si>
  <si>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</si>
  <si>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</si>
  <si>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013390 Egyéb kiegészítő szolgáltatások</t>
  </si>
  <si>
    <t>016080 Kiemelt állami és önkormányzati rendezvények</t>
  </si>
  <si>
    <t>047320 Turizmusfejlesztési támogatások és tevékenységek</t>
  </si>
  <si>
    <t>041140 Területfejlesztés igazgatása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</si>
  <si>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</si>
  <si>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</si>
  <si>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</si>
  <si>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</si>
  <si>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</si>
  <si>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</si>
  <si>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</si>
  <si>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</si>
  <si>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</si>
  <si>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</si>
  <si>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</si>
  <si>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</si>
  <si>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</si>
  <si>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105010 Munkanélküli aktív koruak ellátásai</t>
  </si>
  <si>
    <t>106020 Lakásfenntartással, lakhatással összefüggő ellátások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</si>
  <si>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</si>
  <si>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</si>
  <si>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</si>
  <si>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</si>
  <si>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</si>
  <si>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</si>
  <si>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</si>
  <si>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</si>
  <si>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</si>
  <si>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 xml:space="preserve">Felhalmozási céltartalék </t>
  </si>
  <si>
    <t>K1109</t>
  </si>
  <si>
    <t>2.3</t>
  </si>
  <si>
    <t xml:space="preserve">Központi, irányító szervi támogatás </t>
  </si>
  <si>
    <t>K915</t>
  </si>
  <si>
    <t>2015. évi előirányzat</t>
  </si>
  <si>
    <t>pedagógus II. kiegészító támogatá</t>
  </si>
  <si>
    <t>K1104</t>
  </si>
  <si>
    <t>1.1.4. Foglalkoztatottak egyéb személyi juttatásai</t>
  </si>
  <si>
    <t>K1113</t>
  </si>
  <si>
    <t>Elvonások és befizetések</t>
  </si>
  <si>
    <t>K502</t>
  </si>
  <si>
    <t>5.4</t>
  </si>
  <si>
    <t>8.2</t>
  </si>
  <si>
    <t>Általános forgalmi adó visszatérítése</t>
  </si>
  <si>
    <t>B407</t>
  </si>
  <si>
    <t>Felhalmozási bevételek</t>
  </si>
  <si>
    <t xml:space="preserve">B5 </t>
  </si>
  <si>
    <t>Ingatlanok értékesítése</t>
  </si>
  <si>
    <t>B52</t>
  </si>
  <si>
    <t>Működési célú visszatérítendő támogatások, kölcsönök</t>
  </si>
  <si>
    <t>B62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</si>
  <si>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</si>
  <si>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</si>
  <si>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</si>
  <si>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Támogatás értékű kiadások</t>
  </si>
  <si>
    <t xml:space="preserve">  9.1. Általános tartalék</t>
  </si>
  <si>
    <t>Felhalmozási célú támogatások</t>
  </si>
  <si>
    <t>Egyéb felhalmozási célú támogatások</t>
  </si>
  <si>
    <t>3.1 Önkormányzati hivatal működési támogatása</t>
  </si>
  <si>
    <t>Veszprém Megyei Rendőr-főkapitányság</t>
  </si>
  <si>
    <t>Háziorvosi ügyeleti ellátás</t>
  </si>
  <si>
    <t>Jelzőrendszeres házi segítségnyújtás</t>
  </si>
  <si>
    <t>Veszprém Megyei Mentőszervezet "04 Alapítvány"</t>
  </si>
  <si>
    <t>Felhalmozási célú visszatérítendő támogatások, kölcsönök</t>
  </si>
  <si>
    <t>B72</t>
  </si>
  <si>
    <t>Felhalmozási célú visszatérítendő támogatások, kölcsönök visszatérülése ÁH-n kívülről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</si>
  <si>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</si>
  <si>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</si>
  <si>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</si>
  <si>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</si>
  <si>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</si>
  <si>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</si>
  <si>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2015. évi</t>
  </si>
  <si>
    <t>Sor-</t>
  </si>
  <si>
    <t>szám</t>
  </si>
  <si>
    <t>103010 Elhunyt személyek hátramaradottainak pénzbeli ellátása</t>
  </si>
  <si>
    <t>041233 Hosszabb időtartamú közfoglalkoztatás</t>
  </si>
  <si>
    <t>2015. évi eredeti előirányzat</t>
  </si>
  <si>
    <t>Polc (pénzügy)</t>
  </si>
  <si>
    <t>Magtár megvásárlása</t>
  </si>
  <si>
    <t>Forgalomlassítás</t>
  </si>
  <si>
    <t>Vízibicikli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</si>
  <si>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</si>
  <si>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</si>
  <si>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</si>
  <si>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</si>
  <si>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</si>
  <si>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</si>
  <si>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</si>
  <si>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</si>
  <si>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</si>
  <si>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</si>
  <si>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</si>
  <si>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</si>
  <si>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</si>
  <si>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</si>
  <si>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</si>
  <si>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</si>
  <si>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</si>
  <si>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17.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</si>
  <si>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</si>
  <si>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</si>
  <si>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</si>
  <si>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</si>
  <si>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</si>
  <si>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</si>
  <si>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24. melléklet</t>
  </si>
  <si>
    <t>25. melléklet</t>
  </si>
  <si>
    <t>26. melléklet</t>
  </si>
  <si>
    <t>8. melléklet folytatása</t>
  </si>
  <si>
    <t>Bevétel 2015. évi mód. előir.</t>
  </si>
  <si>
    <t>Kiadás 2015. évi mód. előir.</t>
  </si>
  <si>
    <t>9.1</t>
  </si>
  <si>
    <t>ÁH-n belüli megelőlegezések visszafizetése</t>
  </si>
  <si>
    <t>9.2</t>
  </si>
  <si>
    <t>K914</t>
  </si>
  <si>
    <t>K91</t>
  </si>
  <si>
    <t>Magyar Ökumenikus Segélyszervezet</t>
  </si>
  <si>
    <t xml:space="preserve">III. </t>
  </si>
  <si>
    <t>11. melléklet folytatása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</si>
  <si>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</si>
  <si>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</si>
  <si>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</si>
  <si>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</si>
  <si>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</si>
  <si>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</si>
  <si>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</si>
  <si>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</si>
  <si>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</si>
  <si>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Balatonakali Önkormányzat összevont működési és felhalmozási egyensúlyát bemutató mérleg</t>
  </si>
  <si>
    <t>összevont felhalmozási kiadásai</t>
  </si>
  <si>
    <t>3.5.4 Egyéb dologi kiadások</t>
  </si>
  <si>
    <t>3.5.3 Kamatkiadások</t>
  </si>
  <si>
    <t>K353</t>
  </si>
  <si>
    <t>1.1.2. Béren kívüli juttatások</t>
  </si>
  <si>
    <t>1.1.3. Közlekedési költségtérítés</t>
  </si>
  <si>
    <t>3.4 Üdülőhelyi feladatok</t>
  </si>
  <si>
    <t>3.5 Lakott külterülettel kapcsolatos feladatok támogatása</t>
  </si>
  <si>
    <t xml:space="preserve">3.2 Településüzemeltetés támogatása </t>
  </si>
  <si>
    <t xml:space="preserve">18.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</si>
  <si>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</si>
  <si>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</si>
  <si>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</si>
  <si>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</si>
  <si>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</si>
  <si>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</si>
  <si>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</si>
  <si>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</si>
  <si>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</si>
  <si>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</si>
  <si>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</si>
  <si>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</si>
  <si>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</si>
  <si>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</si>
  <si>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</si>
  <si>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</si>
  <si>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</si>
  <si>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>2.4</t>
  </si>
  <si>
    <t>Egyes jövedelem pótló támogatások kiegészítése</t>
  </si>
  <si>
    <t>2015. évi mód.előir.</t>
  </si>
  <si>
    <t>2015. évi várható</t>
  </si>
  <si>
    <t>2016. évi előirányzat</t>
  </si>
  <si>
    <t>2016. évi/ 2015. évi előirányzat (%)</t>
  </si>
  <si>
    <t>Balatonakali Önkormányzat 2016. évi költségvetési összevont főösszesítő</t>
  </si>
  <si>
    <t>Balatonakali Önkormányzat 2016. évi összevont működési bevételei</t>
  </si>
  <si>
    <t>Balatonakali Önkormányzat 2016. évi összevont működési kiadásai,</t>
  </si>
  <si>
    <t>Bevétel 2015. évi előir.</t>
  </si>
  <si>
    <t>Bevétel 2016. évi előirányzat</t>
  </si>
  <si>
    <t>Kiadás 2015. évi előir.</t>
  </si>
  <si>
    <t>Kiadás 2016. évi előirányzat</t>
  </si>
  <si>
    <t>Immateriális javak értékesítése</t>
  </si>
  <si>
    <t>B51</t>
  </si>
  <si>
    <t>Balatonakali Önkormányzat 2016. évi összevont általános és céltartaléka</t>
  </si>
  <si>
    <t>2016. évi támogatása</t>
  </si>
  <si>
    <t>Kistelepülések szociális feladatainak támogatása</t>
  </si>
  <si>
    <t>1.6</t>
  </si>
  <si>
    <t>2015. évről áthúzódó bérkompenzáció</t>
  </si>
  <si>
    <t>Szociális étkeztetés</t>
  </si>
  <si>
    <t>63 752 eFt</t>
  </si>
  <si>
    <t>Balatonakali Önkormányzat 2015. december 31-i pénzkészletének összevont állománya</t>
  </si>
  <si>
    <t>Közfoglalkoztatás alszámla</t>
  </si>
  <si>
    <t>Egyéb meghatározott pénzeszköz célelszámolása</t>
  </si>
  <si>
    <t>Támogatási program előlegének célelszámolása</t>
  </si>
  <si>
    <t>Állami támogatás elszámolási számla</t>
  </si>
  <si>
    <t>Házipénztár</t>
  </si>
  <si>
    <t>Költségvetési elszámolási számla</t>
  </si>
  <si>
    <t>3.6 Bérkompenzáció</t>
  </si>
  <si>
    <t>3.7 Önkormányzat egyes köznevelési feladatainak támogatása - óvodapedagógusok bértámogatása</t>
  </si>
  <si>
    <t>3.8 Önkormányzat egyes köznevelési feladatainak támogatása - óvodaműködtetés támogatása</t>
  </si>
  <si>
    <t>3.9 Szociális étkeztetés</t>
  </si>
  <si>
    <t>3.10 Egyes szociális és gyermekjóléti feladatok</t>
  </si>
  <si>
    <t>3.11 Gyermekétkeztetés támogatása</t>
  </si>
  <si>
    <t>3.12 Hozzájárulás a pénzbeli szociális ellátáshoz</t>
  </si>
  <si>
    <t>3.13 Egyes jövedelem pótló támogatások kiegészítése</t>
  </si>
  <si>
    <t>3.14 Könyvtári,közművelődési feladatok támogatása</t>
  </si>
  <si>
    <t>3.15 Helyi önkormányzatok kiegészítő támogatásai</t>
  </si>
  <si>
    <t>3.16 Lakossági víz- és csatornaszolgáltatás támogatása</t>
  </si>
  <si>
    <t>3.17 Elszámolásból származó bevétel</t>
  </si>
  <si>
    <t>Balatonakali Önkormányzat 2016. évi összevont költségvetés kormányzati funkciónként</t>
  </si>
  <si>
    <t>Balatonakali Önkormányzat 2016. évi felhalmozási kiadásai feladatonként/célonként</t>
  </si>
  <si>
    <t xml:space="preserve">2015. évi módosított előirányzat </t>
  </si>
  <si>
    <t>2016. évi eredeti előirányzat</t>
  </si>
  <si>
    <t xml:space="preserve">2017. évi eredeti előirányzat </t>
  </si>
  <si>
    <t>2018. évi eredeti előirányzat</t>
  </si>
  <si>
    <t>2016. évi kiadásai kiemelt előirányzatonként</t>
  </si>
  <si>
    <t>2016. évi</t>
  </si>
  <si>
    <t>módosított előirányzat</t>
  </si>
  <si>
    <t>várható</t>
  </si>
  <si>
    <t>Balatonakali Óvoda kormányzati funkcióinak</t>
  </si>
  <si>
    <t>Balatonakali Önkormányzat kormányzati funkcióinak</t>
  </si>
  <si>
    <t>ÁH-n belüli megelőlegezés v.fiz.</t>
  </si>
  <si>
    <t>1.1.2. Céljuttatás, projektprémium</t>
  </si>
  <si>
    <t>K1103</t>
  </si>
  <si>
    <t>1.1.3 Készenléti, ügyeleti, helyettesítési díj</t>
  </si>
  <si>
    <t>1.1.4. Béren kívüli juttatások</t>
  </si>
  <si>
    <t>1.1.5. Foglalkoztatottak egyéb személyi juttatásai</t>
  </si>
  <si>
    <t>107051 Szociális étkeztetés</t>
  </si>
  <si>
    <t>Gyermekjóléti szolgáltatás</t>
  </si>
  <si>
    <t>Digitális fényképezőgép</t>
  </si>
  <si>
    <t>Asztali számítógép 2 db</t>
  </si>
  <si>
    <t>Takarítógép</t>
  </si>
  <si>
    <t>Lépcső - temető</t>
  </si>
  <si>
    <t>Kilátó területvásárlás</t>
  </si>
  <si>
    <t>Via color burkola - Sportpálya</t>
  </si>
  <si>
    <t>Csapadékvíz elvezetés - Fő tér</t>
  </si>
  <si>
    <t>Móló - 616/3 hrsz</t>
  </si>
  <si>
    <t>Orvosi rendelő akadálymentesítése</t>
  </si>
  <si>
    <t>Üdülő u. ivóvízhálózat tervezése</t>
  </si>
  <si>
    <t>Keleti lakópark út- és vízelvezetés tervezése</t>
  </si>
  <si>
    <t>Fizikai épület tervezése</t>
  </si>
  <si>
    <t>PH tervezése</t>
  </si>
  <si>
    <t>1614/12, 1614/13 hrsz út</t>
  </si>
  <si>
    <t>Strand előtti park kialakítása, tervezése 616/3 hrsz</t>
  </si>
  <si>
    <t>Csapadékvíz elvezetés - Fő tér (kiviteli terv)</t>
  </si>
  <si>
    <t>Sport u. kandelláber</t>
  </si>
  <si>
    <t>Pad 10 db - Sportpálya</t>
  </si>
  <si>
    <t>Szeméttároló 2 db - Sportpálya</t>
  </si>
  <si>
    <t>Berek utca</t>
  </si>
  <si>
    <t>Malom utca</t>
  </si>
  <si>
    <t>Vak Bottyán utca</t>
  </si>
  <si>
    <t>Levendula utca járda</t>
  </si>
  <si>
    <t>Közvilágítás kialakítása - Keleti lakópark</t>
  </si>
  <si>
    <t xml:space="preserve">Forrás park </t>
  </si>
  <si>
    <t>Szerszámok, munkaeszközök</t>
  </si>
  <si>
    <t>Kondi gép</t>
  </si>
  <si>
    <t>Napozó stég</t>
  </si>
  <si>
    <t>Wifi - strand</t>
  </si>
  <si>
    <t>Pad 4 db, hulladékgyűjtő - strand</t>
  </si>
  <si>
    <t>Napvitorla</t>
  </si>
  <si>
    <t>Öntöző berendezés - strand sportpálya</t>
  </si>
  <si>
    <t>41.</t>
  </si>
  <si>
    <t>42.</t>
  </si>
  <si>
    <t>43.</t>
  </si>
  <si>
    <t>44.</t>
  </si>
  <si>
    <t>45.</t>
  </si>
  <si>
    <t>46.</t>
  </si>
  <si>
    <t>Kültéri analóg óra - strand</t>
  </si>
  <si>
    <t>Játszótéri eszköz, kültéri fitnesz eszköz - strand</t>
  </si>
  <si>
    <t xml:space="preserve">Jegyárus bódé, promóciós pult </t>
  </si>
  <si>
    <t xml:space="preserve">Pin-pong asztal </t>
  </si>
  <si>
    <t>Molinó állvány</t>
  </si>
  <si>
    <t>Menekülési útvonal táblák</t>
  </si>
  <si>
    <t>Dohányzó asztal, hulladék gyűjtő - Művelődési Ház</t>
  </si>
  <si>
    <t>Kossuth u. Fő tér kialakítása</t>
  </si>
  <si>
    <t>Mini Led projektor, hangszóró</t>
  </si>
  <si>
    <t>47.</t>
  </si>
  <si>
    <t xml:space="preserve">A3 lamináló gép </t>
  </si>
  <si>
    <t>Irodai szék</t>
  </si>
  <si>
    <t>Balatonakali Óvoda 2016. évi előirányzat-felhasználási ütemterve</t>
  </si>
  <si>
    <t>Rendszeres gyermekvédelmi természetbeni ellátás</t>
  </si>
  <si>
    <t>Balatonakali Önkormányzat 2016. évi közvetett támogatásai</t>
  </si>
  <si>
    <t>Balatonakali Önkormányzat 2016. évi előirányzat felhasználási (likviditási) ütemterve</t>
  </si>
  <si>
    <t>Telekadó</t>
  </si>
  <si>
    <t>az  1 /2016. (II.    .) önkormányzati rendelethez</t>
  </si>
  <si>
    <t>az 1/2016. (II.    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</si>
</sst>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.0"/>
  </numFmts>
  <fonts count="2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2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" fontId="6" fillId="0" borderId="9" xfId="0" applyNumberFormat="1" applyFont="1" applyBorder="1" applyAlignment="1">
      <alignment horizontal="right"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6" fillId="0" borderId="3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7" fillId="2" borderId="36" xfId="0" applyNumberFormat="1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0" borderId="22" xfId="0" applyNumberFormat="1" applyFont="1" applyBorder="1" applyAlignment="1">
      <alignment horizontal="right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justify" vertical="center"/>
    </xf>
    <xf numFmtId="3" fontId="2" fillId="0" borderId="49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51" xfId="0" applyNumberFormat="1" applyFont="1" applyBorder="1" applyAlignment="1">
      <alignment vertical="center"/>
    </xf>
    <xf numFmtId="3" fontId="2" fillId="0" borderId="51" xfId="0" applyNumberFormat="1" applyFont="1" applyBorder="1" applyAlignment="1">
      <alignment horizontal="right" vertical="center"/>
    </xf>
    <xf numFmtId="3" fontId="6" fillId="0" borderId="51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7" fillId="0" borderId="51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4" xfId="0" applyNumberFormat="1" applyFont="1" applyBorder="1" applyAlignment="1">
      <alignment horizontal="right" vertical="center"/>
    </xf>
    <xf numFmtId="3" fontId="2" fillId="0" borderId="55" xfId="0" applyNumberFormat="1" applyFont="1" applyBorder="1" applyAlignment="1">
      <alignment horizontal="right" vertical="center"/>
    </xf>
    <xf numFmtId="3" fontId="7" fillId="0" borderId="55" xfId="0" applyNumberFormat="1" applyFont="1" applyBorder="1" applyAlignment="1">
      <alignment horizontal="right" vertical="center"/>
    </xf>
    <xf numFmtId="3" fontId="7" fillId="2" borderId="56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7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3" fontId="2" fillId="0" borderId="58" xfId="0" applyNumberFormat="1" applyFont="1" applyBorder="1" applyAlignment="1">
      <alignment horizontal="right" vertical="center"/>
    </xf>
    <xf numFmtId="3" fontId="2" fillId="0" borderId="59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69" xfId="1" applyFont="1" applyBorder="1" applyAlignment="1">
      <alignment horizontal="justify" vertical="center" wrapText="1"/>
    </xf>
    <xf numFmtId="0" fontId="2" fillId="0" borderId="70" xfId="1" applyFont="1" applyBorder="1" applyAlignment="1">
      <alignment vertical="center" wrapText="1"/>
    </xf>
    <xf numFmtId="0" fontId="2" fillId="0" borderId="60" xfId="1" applyFont="1" applyBorder="1" applyAlignment="1">
      <alignment horizontal="justify" vertical="center" wrapText="1"/>
    </xf>
    <xf numFmtId="0" fontId="2" fillId="0" borderId="70" xfId="1" applyFont="1" applyBorder="1" applyAlignment="1">
      <alignment horizontal="justify" vertical="top" wrapText="1"/>
    </xf>
    <xf numFmtId="0" fontId="2" fillId="0" borderId="51" xfId="1" applyFont="1" applyBorder="1" applyAlignment="1">
      <alignment horizontal="center" vertical="top" wrapText="1"/>
    </xf>
    <xf numFmtId="0" fontId="2" fillId="0" borderId="60" xfId="1" applyFont="1" applyBorder="1" applyAlignment="1">
      <alignment horizontal="justify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6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72" xfId="1" applyFont="1" applyBorder="1" applyAlignment="1">
      <alignment horizontal="center" vertical="top" wrapText="1"/>
    </xf>
    <xf numFmtId="0" fontId="2" fillId="0" borderId="73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3" fillId="0" borderId="0" xfId="1" applyFont="1" applyBorder="1" applyAlignment="1">
      <alignment horizontal="right"/>
    </xf>
    <xf numFmtId="0" fontId="2" fillId="0" borderId="76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/>
    </xf>
    <xf numFmtId="0" fontId="8" fillId="0" borderId="68" xfId="1" applyFont="1" applyBorder="1"/>
    <xf numFmtId="3" fontId="8" fillId="0" borderId="78" xfId="1" applyNumberFormat="1" applyFont="1" applyBorder="1" applyAlignment="1">
      <alignment horizontal="center"/>
    </xf>
    <xf numFmtId="9" fontId="8" fillId="0" borderId="69" xfId="1" applyNumberFormat="1" applyFont="1" applyBorder="1" applyAlignment="1">
      <alignment horizontal="center"/>
    </xf>
    <xf numFmtId="0" fontId="8" fillId="0" borderId="71" xfId="1" applyFont="1" applyBorder="1" applyAlignment="1">
      <alignment horizontal="center"/>
    </xf>
    <xf numFmtId="0" fontId="8" fillId="0" borderId="72" xfId="1" applyFont="1" applyBorder="1"/>
    <xf numFmtId="9" fontId="8" fillId="0" borderId="73" xfId="1" applyNumberFormat="1" applyFont="1" applyBorder="1" applyAlignment="1">
      <alignment horizontal="center"/>
    </xf>
    <xf numFmtId="0" fontId="8" fillId="0" borderId="64" xfId="1" applyFont="1" applyBorder="1"/>
    <xf numFmtId="0" fontId="8" fillId="0" borderId="65" xfId="1" applyFont="1" applyBorder="1"/>
    <xf numFmtId="3" fontId="8" fillId="0" borderId="79" xfId="1" applyNumberFormat="1" applyFont="1" applyBorder="1" applyAlignment="1">
      <alignment horizontal="center"/>
    </xf>
    <xf numFmtId="9" fontId="8" fillId="0" borderId="80" xfId="1" applyNumberFormat="1" applyFont="1" applyBorder="1" applyAlignment="1">
      <alignment horizont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51" xfId="1" applyFont="1" applyBorder="1" applyAlignment="1">
      <alignment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67" xfId="1" applyFont="1" applyBorder="1" applyAlignment="1">
      <alignment vertical="center" wrapText="1"/>
    </xf>
    <xf numFmtId="0" fontId="2" fillId="0" borderId="68" xfId="1" applyFont="1" applyBorder="1" applyAlignment="1">
      <alignment vertical="center" wrapText="1"/>
    </xf>
    <xf numFmtId="0" fontId="2" fillId="0" borderId="68" xfId="1" applyFont="1" applyBorder="1" applyAlignment="1">
      <alignment horizontal="right" vertical="center" wrapText="1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81" xfId="1" applyFont="1" applyBorder="1" applyAlignment="1">
      <alignment horizontal="center" vertical="center" wrapText="1"/>
    </xf>
    <xf numFmtId="0" fontId="2" fillId="0" borderId="77" xfId="1" applyFont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70" xfId="1" applyFont="1" applyBorder="1" applyAlignment="1">
      <alignment horizontal="center" vertical="center"/>
    </xf>
    <xf numFmtId="0" fontId="2" fillId="0" borderId="51" xfId="1" applyFont="1" applyBorder="1" applyAlignment="1">
      <alignment vertical="center"/>
    </xf>
    <xf numFmtId="3" fontId="2" fillId="0" borderId="51" xfId="1" applyNumberFormat="1" applyFont="1" applyBorder="1" applyAlignment="1">
      <alignment horizontal="right" vertical="center"/>
    </xf>
    <xf numFmtId="3" fontId="2" fillId="0" borderId="60" xfId="1" applyNumberFormat="1" applyFont="1" applyBorder="1" applyAlignment="1">
      <alignment horizontal="right" vertical="center"/>
    </xf>
    <xf numFmtId="0" fontId="2" fillId="3" borderId="70" xfId="1" applyFont="1" applyFill="1" applyBorder="1" applyAlignment="1">
      <alignment horizontal="center" vertical="center"/>
    </xf>
    <xf numFmtId="0" fontId="7" fillId="3" borderId="51" xfId="1" applyFont="1" applyFill="1" applyBorder="1" applyAlignment="1">
      <alignment vertical="center"/>
    </xf>
    <xf numFmtId="3" fontId="2" fillId="3" borderId="51" xfId="1" applyNumberFormat="1" applyFont="1" applyFill="1" applyBorder="1" applyAlignment="1">
      <alignment horizontal="right" vertical="center"/>
    </xf>
    <xf numFmtId="3" fontId="2" fillId="3" borderId="60" xfId="1" applyNumberFormat="1" applyFont="1" applyFill="1" applyBorder="1" applyAlignment="1">
      <alignment horizontal="right" vertical="center"/>
    </xf>
    <xf numFmtId="3" fontId="2" fillId="0" borderId="51" xfId="1" applyNumberFormat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vertical="center"/>
    </xf>
    <xf numFmtId="3" fontId="2" fillId="0" borderId="62" xfId="1" applyNumberFormat="1" applyFont="1" applyBorder="1" applyAlignment="1">
      <alignment horizontal="right" vertical="center"/>
    </xf>
    <xf numFmtId="3" fontId="2" fillId="0" borderId="63" xfId="1" applyNumberFormat="1" applyFont="1" applyBorder="1" applyAlignment="1">
      <alignment horizontal="right" vertical="center"/>
    </xf>
    <xf numFmtId="0" fontId="2" fillId="0" borderId="64" xfId="1" applyFont="1" applyBorder="1" applyAlignment="1">
      <alignment vertical="center"/>
    </xf>
    <xf numFmtId="0" fontId="2" fillId="0" borderId="65" xfId="1" applyFont="1" applyBorder="1" applyAlignment="1">
      <alignment vertical="center"/>
    </xf>
    <xf numFmtId="0" fontId="2" fillId="0" borderId="65" xfId="1" applyFont="1" applyBorder="1" applyAlignment="1">
      <alignment horizontal="right" vertical="center"/>
    </xf>
    <xf numFmtId="0" fontId="2" fillId="0" borderId="6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 applyAlignment="1">
      <alignment vertical="center"/>
    </xf>
    <xf numFmtId="9" fontId="2" fillId="0" borderId="68" xfId="1" applyNumberFormat="1" applyFont="1" applyBorder="1" applyAlignment="1">
      <alignment horizontal="right" vertical="center"/>
    </xf>
    <xf numFmtId="3" fontId="2" fillId="0" borderId="68" xfId="1" applyNumberFormat="1" applyFont="1" applyBorder="1" applyAlignment="1">
      <alignment horizontal="right" vertical="center"/>
    </xf>
    <xf numFmtId="0" fontId="2" fillId="0" borderId="68" xfId="1" applyFont="1" applyBorder="1" applyAlignment="1">
      <alignment horizontal="right" vertical="center"/>
    </xf>
    <xf numFmtId="3" fontId="2" fillId="0" borderId="68" xfId="1" applyNumberFormat="1" applyFont="1" applyBorder="1" applyAlignment="1">
      <alignment vertical="center"/>
    </xf>
    <xf numFmtId="3" fontId="2" fillId="0" borderId="69" xfId="1" applyNumberFormat="1" applyFont="1" applyBorder="1" applyAlignment="1">
      <alignment horizontal="right"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vertical="center"/>
    </xf>
    <xf numFmtId="3" fontId="2" fillId="0" borderId="72" xfId="1" applyNumberFormat="1" applyFont="1" applyBorder="1" applyAlignment="1">
      <alignment horizontal="right" vertical="center"/>
    </xf>
    <xf numFmtId="0" fontId="2" fillId="0" borderId="72" xfId="1" applyFont="1" applyBorder="1" applyAlignment="1">
      <alignment horizontal="right" vertical="center"/>
    </xf>
    <xf numFmtId="3" fontId="2" fillId="0" borderId="72" xfId="1" applyNumberFormat="1" applyFont="1" applyBorder="1" applyAlignment="1">
      <alignment vertical="center"/>
    </xf>
    <xf numFmtId="3" fontId="2" fillId="0" borderId="73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83" xfId="0" applyFont="1" applyBorder="1"/>
    <xf numFmtId="0" fontId="2" fillId="0" borderId="0" xfId="0" applyFont="1" applyBorder="1"/>
    <xf numFmtId="0" fontId="2" fillId="0" borderId="86" xfId="0" applyFont="1" applyBorder="1"/>
    <xf numFmtId="0" fontId="2" fillId="0" borderId="88" xfId="0" applyFont="1" applyBorder="1"/>
    <xf numFmtId="0" fontId="6" fillId="0" borderId="83" xfId="0" applyFont="1" applyBorder="1"/>
    <xf numFmtId="0" fontId="6" fillId="0" borderId="83" xfId="0" applyFont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>
      <alignment horizontal="right"/>
    </xf>
    <xf numFmtId="0" fontId="18" fillId="0" borderId="0" xfId="0" applyFont="1" applyBorder="1"/>
    <xf numFmtId="3" fontId="18" fillId="0" borderId="83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86" xfId="0" applyNumberFormat="1" applyFont="1" applyBorder="1"/>
    <xf numFmtId="3" fontId="18" fillId="0" borderId="83" xfId="0" applyNumberFormat="1" applyFont="1" applyBorder="1"/>
    <xf numFmtId="3" fontId="18" fillId="0" borderId="0" xfId="0" applyNumberFormat="1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8" fillId="0" borderId="83" xfId="0" applyFont="1" applyBorder="1"/>
    <xf numFmtId="3" fontId="18" fillId="0" borderId="89" xfId="0" applyNumberFormat="1" applyFont="1" applyBorder="1" applyAlignment="1">
      <alignment horizontal="right"/>
    </xf>
    <xf numFmtId="49" fontId="9" fillId="2" borderId="90" xfId="0" applyNumberFormat="1" applyFont="1" applyFill="1" applyBorder="1" applyAlignment="1">
      <alignment horizontal="center" vertical="center"/>
    </xf>
    <xf numFmtId="0" fontId="7" fillId="2" borderId="91" xfId="0" applyFont="1" applyFill="1" applyBorder="1" applyAlignment="1"/>
    <xf numFmtId="0" fontId="2" fillId="0" borderId="92" xfId="0" applyFont="1" applyBorder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18" fillId="0" borderId="93" xfId="0" applyFont="1" applyBorder="1"/>
    <xf numFmtId="3" fontId="18" fillId="0" borderId="93" xfId="0" applyNumberFormat="1" applyFont="1" applyBorder="1"/>
    <xf numFmtId="3" fontId="18" fillId="0" borderId="95" xfId="0" applyNumberFormat="1" applyFont="1" applyBorder="1"/>
    <xf numFmtId="0" fontId="6" fillId="3" borderId="91" xfId="0" applyFont="1" applyFill="1" applyBorder="1"/>
    <xf numFmtId="0" fontId="6" fillId="3" borderId="91" xfId="0" applyFont="1" applyFill="1" applyBorder="1" applyAlignment="1"/>
    <xf numFmtId="3" fontId="18" fillId="3" borderId="91" xfId="0" applyNumberFormat="1" applyFont="1" applyFill="1" applyBorder="1"/>
    <xf numFmtId="0" fontId="2" fillId="3" borderId="96" xfId="0" applyFont="1" applyFill="1" applyBorder="1"/>
    <xf numFmtId="49" fontId="2" fillId="0" borderId="97" xfId="0" applyNumberFormat="1" applyFont="1" applyBorder="1" applyAlignment="1">
      <alignment horizontal="center"/>
    </xf>
    <xf numFmtId="49" fontId="2" fillId="0" borderId="98" xfId="0" applyNumberFormat="1" applyFont="1" applyBorder="1" applyAlignment="1">
      <alignment horizontal="center"/>
    </xf>
    <xf numFmtId="49" fontId="2" fillId="0" borderId="99" xfId="0" applyNumberFormat="1" applyFont="1" applyBorder="1" applyAlignment="1">
      <alignment horizontal="center"/>
    </xf>
    <xf numFmtId="0" fontId="18" fillId="3" borderId="91" xfId="0" applyFont="1" applyFill="1" applyBorder="1"/>
    <xf numFmtId="0" fontId="2" fillId="3" borderId="91" xfId="0" applyFont="1" applyFill="1" applyBorder="1"/>
    <xf numFmtId="3" fontId="18" fillId="0" borderId="0" xfId="0" applyNumberFormat="1" applyFont="1" applyFill="1" applyBorder="1"/>
    <xf numFmtId="0" fontId="2" fillId="0" borderId="93" xfId="0" applyFont="1" applyFill="1" applyBorder="1"/>
    <xf numFmtId="0" fontId="0" fillId="0" borderId="0" xfId="0" applyFill="1"/>
    <xf numFmtId="49" fontId="8" fillId="0" borderId="98" xfId="0" applyNumberFormat="1" applyFont="1" applyBorder="1" applyAlignment="1">
      <alignment horizontal="center" vertical="center"/>
    </xf>
    <xf numFmtId="0" fontId="18" fillId="0" borderId="100" xfId="0" applyFont="1" applyFill="1" applyBorder="1"/>
    <xf numFmtId="0" fontId="2" fillId="0" borderId="100" xfId="0" applyFont="1" applyBorder="1" applyAlignment="1"/>
    <xf numFmtId="3" fontId="2" fillId="0" borderId="101" xfId="0" applyNumberFormat="1" applyFont="1" applyBorder="1" applyAlignment="1"/>
    <xf numFmtId="49" fontId="2" fillId="0" borderId="98" xfId="0" applyNumberFormat="1" applyFont="1" applyBorder="1" applyAlignment="1">
      <alignment horizontal="center" vertical="center"/>
    </xf>
    <xf numFmtId="9" fontId="5" fillId="0" borderId="103" xfId="0" applyNumberFormat="1" applyFont="1" applyBorder="1" applyAlignment="1">
      <alignment horizontal="right" vertical="center"/>
    </xf>
    <xf numFmtId="0" fontId="2" fillId="0" borderId="59" xfId="0" applyFont="1" applyBorder="1"/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9" fontId="2" fillId="0" borderId="104" xfId="0" applyNumberFormat="1" applyFont="1" applyBorder="1" applyAlignment="1">
      <alignment horizontal="right" vertical="center"/>
    </xf>
    <xf numFmtId="9" fontId="2" fillId="0" borderId="105" xfId="0" applyNumberFormat="1" applyFont="1" applyBorder="1" applyAlignment="1">
      <alignment horizontal="right" vertical="center" wrapText="1"/>
    </xf>
    <xf numFmtId="3" fontId="7" fillId="2" borderId="106" xfId="0" applyNumberFormat="1" applyFont="1" applyFill="1" applyBorder="1" applyAlignment="1">
      <alignment vertical="center"/>
    </xf>
    <xf numFmtId="9" fontId="7" fillId="2" borderId="107" xfId="0" applyNumberFormat="1" applyFont="1" applyFill="1" applyBorder="1" applyAlignment="1">
      <alignment horizontal="right" vertical="center"/>
    </xf>
    <xf numFmtId="0" fontId="2" fillId="0" borderId="38" xfId="0" applyFont="1" applyBorder="1" applyAlignment="1">
      <alignment vertical="center"/>
    </xf>
    <xf numFmtId="0" fontId="2" fillId="0" borderId="108" xfId="0" applyFont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1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10" xfId="0" applyNumberFormat="1" applyFont="1" applyBorder="1" applyAlignment="1">
      <alignment horizontal="center" vertical="center"/>
    </xf>
    <xf numFmtId="49" fontId="7" fillId="0" borderId="110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11" xfId="0" applyFont="1" applyBorder="1" applyAlignment="1">
      <alignment vertical="center"/>
    </xf>
    <xf numFmtId="0" fontId="5" fillId="0" borderId="108" xfId="0" applyFont="1" applyBorder="1" applyAlignment="1">
      <alignment horizontal="center" vertical="center" wrapText="1"/>
    </xf>
    <xf numFmtId="0" fontId="5" fillId="0" borderId="112" xfId="0" applyFont="1" applyBorder="1" applyAlignment="1">
      <alignment vertical="center"/>
    </xf>
    <xf numFmtId="3" fontId="5" fillId="0" borderId="112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13" xfId="0" applyFont="1" applyBorder="1"/>
    <xf numFmtId="3" fontId="6" fillId="0" borderId="113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14" xfId="0" applyFont="1" applyBorder="1" applyAlignment="1">
      <alignment horizontal="center" vertical="center"/>
    </xf>
    <xf numFmtId="0" fontId="5" fillId="0" borderId="115" xfId="0" applyFont="1" applyBorder="1" applyAlignment="1">
      <alignment vertical="center"/>
    </xf>
    <xf numFmtId="3" fontId="5" fillId="0" borderId="115" xfId="0" applyNumberFormat="1" applyFont="1" applyBorder="1" applyAlignment="1">
      <alignment horizontal="right" vertical="center"/>
    </xf>
    <xf numFmtId="0" fontId="2" fillId="0" borderId="116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3" fontId="6" fillId="0" borderId="106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7" xfId="0" applyFont="1" applyBorder="1" applyAlignment="1">
      <alignment vertical="center"/>
    </xf>
    <xf numFmtId="3" fontId="2" fillId="0" borderId="118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9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3" fontId="7" fillId="2" borderId="120" xfId="0" applyNumberFormat="1" applyFont="1" applyFill="1" applyBorder="1" applyAlignment="1">
      <alignment horizontal="right" vertical="center"/>
    </xf>
    <xf numFmtId="9" fontId="7" fillId="2" borderId="121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12" xfId="0" applyFont="1" applyBorder="1" applyAlignment="1">
      <alignment vertical="center"/>
    </xf>
    <xf numFmtId="3" fontId="2" fillId="0" borderId="112" xfId="0" applyNumberFormat="1" applyFont="1" applyBorder="1" applyAlignment="1">
      <alignment horizontal="right" vertical="center"/>
    </xf>
    <xf numFmtId="0" fontId="2" fillId="0" borderId="115" xfId="0" applyFont="1" applyBorder="1" applyAlignment="1">
      <alignment vertical="center"/>
    </xf>
    <xf numFmtId="3" fontId="2" fillId="0" borderId="115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68" xfId="0" applyNumberFormat="1" applyFont="1" applyBorder="1" applyAlignment="1">
      <alignment vertical="center"/>
    </xf>
    <xf numFmtId="3" fontId="2" fillId="0" borderId="122" xfId="0" applyNumberFormat="1" applyFont="1" applyBorder="1" applyAlignment="1">
      <alignment vertical="center"/>
    </xf>
    <xf numFmtId="0" fontId="5" fillId="0" borderId="123" xfId="0" applyFont="1" applyBorder="1" applyAlignment="1">
      <alignment horizontal="center" vertical="center"/>
    </xf>
    <xf numFmtId="3" fontId="5" fillId="0" borderId="124" xfId="0" applyNumberFormat="1" applyFont="1" applyBorder="1" applyAlignment="1">
      <alignment vertical="center"/>
    </xf>
    <xf numFmtId="3" fontId="7" fillId="0" borderId="125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12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6" xfId="0" applyFont="1" applyBorder="1" applyAlignment="1">
      <alignment horizontal="left" vertical="center" wrapText="1"/>
    </xf>
    <xf numFmtId="0" fontId="2" fillId="0" borderId="127" xfId="1" applyFont="1" applyBorder="1" applyAlignment="1">
      <alignment horizontal="center" vertical="center" wrapText="1"/>
    </xf>
    <xf numFmtId="0" fontId="2" fillId="0" borderId="12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23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0" fontId="13" fillId="2" borderId="128" xfId="0" applyFont="1" applyFill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3" fontId="18" fillId="0" borderId="13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3" fontId="2" fillId="0" borderId="10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3" fontId="2" fillId="0" borderId="133" xfId="0" applyNumberFormat="1" applyFont="1" applyBorder="1" applyAlignment="1">
      <alignment horizontal="right" vertical="center"/>
    </xf>
    <xf numFmtId="3" fontId="2" fillId="0" borderId="134" xfId="0" applyNumberFormat="1" applyFont="1" applyBorder="1" applyAlignment="1">
      <alignment horizontal="right" vertical="center"/>
    </xf>
    <xf numFmtId="0" fontId="2" fillId="0" borderId="135" xfId="0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0" fontId="2" fillId="0" borderId="136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9" fontId="2" fillId="0" borderId="121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 wrapText="1"/>
    </xf>
    <xf numFmtId="3" fontId="2" fillId="0" borderId="120" xfId="0" applyNumberFormat="1" applyFont="1" applyBorder="1" applyAlignment="1">
      <alignment horizontal="right" vertical="center"/>
    </xf>
    <xf numFmtId="3" fontId="2" fillId="2" borderId="59" xfId="0" applyNumberFormat="1" applyFont="1" applyFill="1" applyBorder="1" applyAlignment="1">
      <alignment horizontal="right" vertical="center"/>
    </xf>
    <xf numFmtId="0" fontId="7" fillId="0" borderId="123" xfId="0" applyFont="1" applyBorder="1" applyAlignment="1">
      <alignment horizontal="center" vertical="center"/>
    </xf>
    <xf numFmtId="0" fontId="7" fillId="0" borderId="112" xfId="0" applyFont="1" applyBorder="1" applyAlignment="1">
      <alignment vertical="center" wrapText="1"/>
    </xf>
    <xf numFmtId="0" fontId="7" fillId="0" borderId="137" xfId="0" applyFont="1" applyBorder="1" applyAlignment="1">
      <alignment vertical="center" wrapText="1"/>
    </xf>
    <xf numFmtId="3" fontId="7" fillId="0" borderId="112" xfId="0" applyNumberFormat="1" applyFont="1" applyBorder="1" applyAlignment="1">
      <alignment horizontal="right" vertical="center"/>
    </xf>
    <xf numFmtId="9" fontId="7" fillId="0" borderId="105" xfId="0" applyNumberFormat="1" applyFont="1" applyBorder="1" applyAlignment="1">
      <alignment horizontal="right" vertical="center"/>
    </xf>
    <xf numFmtId="9" fontId="2" fillId="0" borderId="138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32" xfId="0" applyFont="1" applyBorder="1" applyAlignment="1">
      <alignment vertical="center" wrapText="1"/>
    </xf>
    <xf numFmtId="0" fontId="2" fillId="0" borderId="89" xfId="0" applyFont="1" applyBorder="1" applyAlignment="1">
      <alignment vertical="center" wrapText="1"/>
    </xf>
    <xf numFmtId="3" fontId="2" fillId="0" borderId="139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vertical="center"/>
    </xf>
    <xf numFmtId="0" fontId="5" fillId="0" borderId="110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5" xfId="0" applyNumberFormat="1" applyFont="1" applyBorder="1" applyAlignment="1">
      <alignment horizontal="right" vertical="center"/>
    </xf>
    <xf numFmtId="3" fontId="2" fillId="0" borderId="68" xfId="0" applyNumberFormat="1" applyFont="1" applyBorder="1" applyAlignment="1">
      <alignment horizontal="right" vertical="center"/>
    </xf>
    <xf numFmtId="3" fontId="2" fillId="0" borderId="62" xfId="0" applyNumberFormat="1" applyFont="1" applyBorder="1" applyAlignment="1">
      <alignment horizontal="right" vertical="center"/>
    </xf>
    <xf numFmtId="0" fontId="2" fillId="0" borderId="140" xfId="0" applyFont="1" applyBorder="1" applyAlignment="1">
      <alignment horizontal="center" vertical="center"/>
    </xf>
    <xf numFmtId="0" fontId="2" fillId="0" borderId="141" xfId="0" applyFont="1" applyBorder="1" applyAlignment="1">
      <alignment horizontal="center" vertical="center" wrapText="1"/>
    </xf>
    <xf numFmtId="0" fontId="2" fillId="0" borderId="1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143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wrapText="1"/>
    </xf>
    <xf numFmtId="0" fontId="2" fillId="0" borderId="83" xfId="0" applyFont="1" applyBorder="1" applyAlignment="1">
      <alignment vertical="center"/>
    </xf>
    <xf numFmtId="3" fontId="2" fillId="0" borderId="84" xfId="0" applyNumberFormat="1" applyFont="1" applyBorder="1" applyAlignment="1">
      <alignment horizontal="right" vertical="center"/>
    </xf>
    <xf numFmtId="0" fontId="2" fillId="0" borderId="86" xfId="0" applyFont="1" applyBorder="1" applyAlignment="1">
      <alignment vertical="center"/>
    </xf>
    <xf numFmtId="3" fontId="2" fillId="0" borderId="8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0" fontId="2" fillId="0" borderId="145" xfId="0" applyFont="1" applyBorder="1" applyAlignment="1">
      <alignment vertical="center"/>
    </xf>
    <xf numFmtId="3" fontId="2" fillId="0" borderId="146" xfId="0" applyNumberFormat="1" applyFont="1" applyBorder="1" applyAlignment="1">
      <alignment horizontal="right" vertical="center"/>
    </xf>
    <xf numFmtId="0" fontId="2" fillId="0" borderId="147" xfId="0" applyFont="1" applyBorder="1" applyAlignment="1">
      <alignment vertical="center"/>
    </xf>
    <xf numFmtId="0" fontId="2" fillId="0" borderId="148" xfId="0" applyFont="1" applyBorder="1" applyAlignment="1">
      <alignment vertical="center"/>
    </xf>
    <xf numFmtId="3" fontId="2" fillId="0" borderId="10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26" xfId="0" applyFont="1" applyBorder="1" applyAlignment="1">
      <alignment vertical="center"/>
    </xf>
    <xf numFmtId="3" fontId="2" fillId="0" borderId="126" xfId="0" applyNumberFormat="1" applyFont="1" applyBorder="1" applyAlignment="1">
      <alignment horizontal="right" vertical="center"/>
    </xf>
    <xf numFmtId="0" fontId="2" fillId="0" borderId="61" xfId="0" applyFont="1" applyBorder="1" applyAlignment="1">
      <alignment horizontal="center" vertical="center"/>
    </xf>
    <xf numFmtId="3" fontId="2" fillId="0" borderId="149" xfId="0" applyNumberFormat="1" applyFont="1" applyBorder="1" applyAlignment="1">
      <alignment horizontal="right"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50" xfId="0" applyNumberFormat="1" applyFont="1" applyBorder="1" applyAlignment="1">
      <alignment horizontal="right" vertical="center"/>
    </xf>
    <xf numFmtId="3" fontId="2" fillId="0" borderId="151" xfId="0" applyNumberFormat="1" applyFont="1" applyBorder="1" applyAlignment="1">
      <alignment horizontal="right" vertical="center"/>
    </xf>
    <xf numFmtId="0" fontId="2" fillId="0" borderId="126" xfId="0" applyFont="1" applyBorder="1" applyAlignment="1">
      <alignment horizontal="center" vertical="center"/>
    </xf>
    <xf numFmtId="3" fontId="2" fillId="0" borderId="152" xfId="0" applyNumberFormat="1" applyFont="1" applyBorder="1" applyAlignment="1">
      <alignment horizontal="right" vertical="center"/>
    </xf>
    <xf numFmtId="0" fontId="2" fillId="0" borderId="153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15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3" fillId="2" borderId="11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56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57" xfId="0" applyNumberFormat="1" applyFont="1" applyBorder="1" applyAlignment="1">
      <alignment horizontal="center" vertical="center" wrapText="1"/>
    </xf>
    <xf numFmtId="3" fontId="2" fillId="0" borderId="105" xfId="0" applyNumberFormat="1" applyFont="1" applyBorder="1" applyAlignment="1">
      <alignment horizontal="right" vertical="center" wrapText="1"/>
    </xf>
    <xf numFmtId="3" fontId="2" fillId="0" borderId="138" xfId="0" applyNumberFormat="1" applyFont="1" applyBorder="1" applyAlignment="1">
      <alignment horizontal="right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justify" vertical="center" wrapText="1"/>
    </xf>
    <xf numFmtId="9" fontId="2" fillId="0" borderId="158" xfId="0" applyNumberFormat="1" applyFont="1" applyBorder="1" applyAlignment="1">
      <alignment horizontal="right" vertical="center" wrapText="1"/>
    </xf>
    <xf numFmtId="9" fontId="2" fillId="0" borderId="159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60" xfId="0" applyNumberFormat="1" applyFont="1" applyBorder="1" applyAlignment="1">
      <alignment horizontal="right" vertical="center" wrapText="1"/>
    </xf>
    <xf numFmtId="9" fontId="2" fillId="0" borderId="161" xfId="0" applyNumberFormat="1" applyFont="1" applyBorder="1" applyAlignment="1">
      <alignment horizontal="center" vertical="center" wrapText="1"/>
    </xf>
    <xf numFmtId="0" fontId="3" fillId="0" borderId="137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62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8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3" fontId="7" fillId="0" borderId="163" xfId="0" applyNumberFormat="1" applyFont="1" applyBorder="1" applyAlignment="1">
      <alignment horizontal="right" vertical="center"/>
    </xf>
    <xf numFmtId="0" fontId="2" fillId="0" borderId="155" xfId="0" applyFont="1" applyBorder="1" applyAlignment="1">
      <alignment horizontal="center" vertical="center" wrapText="1"/>
    </xf>
    <xf numFmtId="3" fontId="2" fillId="0" borderId="54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vertical="center"/>
    </xf>
    <xf numFmtId="3" fontId="2" fillId="0" borderId="165" xfId="0" applyNumberFormat="1" applyFont="1" applyBorder="1" applyAlignment="1">
      <alignment horizontal="right" vertical="center"/>
    </xf>
    <xf numFmtId="3" fontId="7" fillId="0" borderId="166" xfId="0" applyNumberFormat="1" applyFont="1" applyBorder="1" applyAlignment="1">
      <alignment horizontal="right" vertical="center"/>
    </xf>
    <xf numFmtId="3" fontId="2" fillId="0" borderId="167" xfId="0" applyNumberFormat="1" applyFont="1" applyBorder="1" applyAlignment="1">
      <alignment horizontal="right" vertical="center"/>
    </xf>
    <xf numFmtId="3" fontId="2" fillId="0" borderId="141" xfId="0" applyNumberFormat="1" applyFont="1" applyBorder="1" applyAlignment="1">
      <alignment horizontal="right" vertical="center"/>
    </xf>
    <xf numFmtId="3" fontId="2" fillId="0" borderId="168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2" fillId="0" borderId="86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13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3" fontId="2" fillId="0" borderId="173" xfId="0" applyNumberFormat="1" applyFont="1" applyBorder="1" applyAlignment="1">
      <alignment horizontal="right" vertical="center"/>
    </xf>
    <xf numFmtId="3" fontId="2" fillId="0" borderId="95" xfId="0" applyNumberFormat="1" applyFont="1" applyBorder="1" applyAlignment="1">
      <alignment horizontal="right" vertical="center"/>
    </xf>
    <xf numFmtId="3" fontId="2" fillId="0" borderId="93" xfId="0" applyNumberFormat="1" applyFont="1" applyBorder="1" applyAlignment="1">
      <alignment horizontal="right" vertical="center"/>
    </xf>
    <xf numFmtId="3" fontId="2" fillId="0" borderId="94" xfId="0" applyNumberFormat="1" applyFont="1" applyBorder="1" applyAlignment="1">
      <alignment horizontal="right" vertical="center"/>
    </xf>
    <xf numFmtId="3" fontId="2" fillId="0" borderId="172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49" fontId="2" fillId="0" borderId="176" xfId="0" applyNumberFormat="1" applyFont="1" applyBorder="1" applyAlignment="1">
      <alignment horizontal="center" vertical="center"/>
    </xf>
    <xf numFmtId="0" fontId="2" fillId="0" borderId="169" xfId="0" applyFont="1" applyBorder="1" applyAlignment="1">
      <alignment vertical="center"/>
    </xf>
    <xf numFmtId="3" fontId="2" fillId="0" borderId="132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vertical="center"/>
    </xf>
    <xf numFmtId="0" fontId="2" fillId="0" borderId="89" xfId="0" applyFont="1" applyFill="1" applyBorder="1" applyAlignment="1"/>
    <xf numFmtId="0" fontId="2" fillId="0" borderId="89" xfId="0" applyFont="1" applyBorder="1"/>
    <xf numFmtId="0" fontId="2" fillId="0" borderId="131" xfId="0" applyFont="1" applyBorder="1"/>
    <xf numFmtId="3" fontId="2" fillId="0" borderId="177" xfId="0" applyNumberFormat="1" applyFont="1" applyBorder="1" applyAlignment="1">
      <alignment horizontal="right" vertical="center"/>
    </xf>
    <xf numFmtId="0" fontId="10" fillId="0" borderId="27" xfId="0" applyFont="1" applyBorder="1" applyAlignment="1"/>
    <xf numFmtId="0" fontId="0" fillId="0" borderId="0" xfId="0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vertical="center"/>
    </xf>
    <xf numFmtId="0" fontId="2" fillId="0" borderId="128" xfId="0" applyFont="1" applyBorder="1" applyAlignment="1">
      <alignment horizontal="center" vertical="center"/>
    </xf>
    <xf numFmtId="0" fontId="2" fillId="0" borderId="111" xfId="0" applyFont="1" applyBorder="1" applyAlignment="1">
      <alignment vertical="center"/>
    </xf>
    <xf numFmtId="49" fontId="2" fillId="0" borderId="99" xfId="0" applyNumberFormat="1" applyFont="1" applyBorder="1" applyAlignment="1">
      <alignment horizontal="center" vertical="center"/>
    </xf>
    <xf numFmtId="0" fontId="2" fillId="0" borderId="178" xfId="0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79" xfId="0" applyBorder="1" applyAlignment="1">
      <alignment vertical="center"/>
    </xf>
    <xf numFmtId="0" fontId="2" fillId="0" borderId="109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80" xfId="0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0" fillId="0" borderId="70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71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8" xfId="0" applyBorder="1" applyAlignment="1">
      <alignment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3" fontId="2" fillId="0" borderId="33" xfId="0" applyNumberFormat="1" applyFont="1" applyBorder="1" applyAlignment="1">
      <alignment horizontal="right" vertical="center"/>
    </xf>
    <xf numFmtId="3" fontId="7" fillId="2" borderId="28" xfId="0" applyNumberFormat="1" applyFont="1" applyFill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7" fillId="0" borderId="181" xfId="0" applyNumberFormat="1" applyFont="1" applyBorder="1" applyAlignment="1">
      <alignment horizontal="right" vertical="center"/>
    </xf>
    <xf numFmtId="3" fontId="7" fillId="2" borderId="59" xfId="0" applyNumberFormat="1" applyFont="1" applyFill="1" applyBorder="1" applyAlignment="1">
      <alignment horizontal="right" vertical="center"/>
    </xf>
    <xf numFmtId="0" fontId="2" fillId="0" borderId="118" xfId="0" applyFont="1" applyBorder="1" applyAlignment="1">
      <alignment vertical="center"/>
    </xf>
    <xf numFmtId="0" fontId="10" fillId="0" borderId="0" xfId="0" applyFont="1" applyBorder="1" applyAlignment="1"/>
    <xf numFmtId="3" fontId="2" fillId="0" borderId="122" xfId="0" applyNumberFormat="1" applyFont="1" applyBorder="1" applyAlignment="1">
      <alignment horizontal="right" vertical="center"/>
    </xf>
    <xf numFmtId="3" fontId="2" fillId="0" borderId="183" xfId="0" applyNumberFormat="1" applyFont="1" applyBorder="1" applyAlignment="1">
      <alignment horizontal="right" vertical="center"/>
    </xf>
    <xf numFmtId="3" fontId="2" fillId="0" borderId="184" xfId="0" applyNumberFormat="1" applyFont="1" applyBorder="1" applyAlignment="1">
      <alignment horizontal="right" vertical="center"/>
    </xf>
    <xf numFmtId="3" fontId="7" fillId="0" borderId="185" xfId="0" applyNumberFormat="1" applyFont="1" applyBorder="1" applyAlignment="1">
      <alignment horizontal="right" vertical="center"/>
    </xf>
    <xf numFmtId="3" fontId="7" fillId="2" borderId="186" xfId="0" applyNumberFormat="1" applyFont="1" applyFill="1" applyBorder="1" applyAlignment="1">
      <alignment horizontal="right" vertical="center"/>
    </xf>
    <xf numFmtId="3" fontId="2" fillId="0" borderId="187" xfId="0" applyNumberFormat="1" applyFont="1" applyBorder="1" applyAlignment="1">
      <alignment horizontal="right" vertical="center"/>
    </xf>
    <xf numFmtId="3" fontId="2" fillId="0" borderId="188" xfId="0" applyNumberFormat="1" applyFont="1" applyBorder="1" applyAlignment="1">
      <alignment horizontal="right" vertical="center"/>
    </xf>
    <xf numFmtId="3" fontId="2" fillId="0" borderId="103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0" fillId="0" borderId="113" xfId="0" applyFont="1" applyBorder="1" applyAlignment="1">
      <alignment vertical="center"/>
    </xf>
    <xf numFmtId="0" fontId="23" fillId="0" borderId="113" xfId="0" applyFont="1" applyBorder="1" applyAlignment="1">
      <alignment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89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7" fillId="2" borderId="11" xfId="0" applyNumberFormat="1" applyFont="1" applyFill="1" applyBorder="1" applyAlignment="1">
      <alignment horizontal="right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3" fontId="7" fillId="2" borderId="46" xfId="0" applyNumberFormat="1" applyFont="1" applyFill="1" applyBorder="1" applyAlignment="1">
      <alignment horizontal="right" vertical="center" wrapText="1"/>
    </xf>
    <xf numFmtId="3" fontId="2" fillId="0" borderId="65" xfId="0" applyNumberFormat="1" applyFont="1" applyBorder="1" applyAlignment="1">
      <alignment horizontal="right" vertical="center"/>
    </xf>
    <xf numFmtId="3" fontId="2" fillId="0" borderId="77" xfId="0" applyNumberFormat="1" applyFont="1" applyBorder="1" applyAlignment="1">
      <alignment horizontal="right" vertical="center"/>
    </xf>
    <xf numFmtId="0" fontId="2" fillId="0" borderId="190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3" fontId="2" fillId="0" borderId="17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14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208" xfId="0" applyFont="1" applyBorder="1" applyAlignment="1">
      <alignment horizontal="center" vertical="center" wrapText="1"/>
    </xf>
    <xf numFmtId="0" fontId="3" fillId="0" borderId="209" xfId="0" applyFont="1" applyBorder="1" applyAlignment="1">
      <alignment horizontal="center" vertical="center" wrapText="1"/>
    </xf>
    <xf numFmtId="3" fontId="2" fillId="0" borderId="207" xfId="0" applyNumberFormat="1" applyFont="1" applyBorder="1" applyAlignment="1">
      <alignment horizontal="right" vertical="center"/>
    </xf>
    <xf numFmtId="3" fontId="2" fillId="2" borderId="27" xfId="0" applyNumberFormat="1" applyFont="1" applyFill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0" fontId="6" fillId="0" borderId="113" xfId="0" applyFont="1" applyBorder="1" applyAlignment="1">
      <alignment vertical="center"/>
    </xf>
    <xf numFmtId="3" fontId="6" fillId="0" borderId="113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8" fillId="0" borderId="210" xfId="0" applyFont="1" applyBorder="1" applyAlignment="1">
      <alignment horizontal="center" vertical="center"/>
    </xf>
    <xf numFmtId="3" fontId="2" fillId="0" borderId="211" xfId="0" applyNumberFormat="1" applyFont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0" fontId="2" fillId="0" borderId="24" xfId="0" applyFont="1" applyBorder="1"/>
    <xf numFmtId="3" fontId="2" fillId="0" borderId="146" xfId="0" applyNumberFormat="1" applyFont="1" applyBorder="1" applyAlignment="1">
      <alignment horizontal="right"/>
    </xf>
    <xf numFmtId="0" fontId="2" fillId="0" borderId="149" xfId="0" applyFont="1" applyBorder="1"/>
    <xf numFmtId="3" fontId="2" fillId="0" borderId="212" xfId="0" applyNumberFormat="1" applyFont="1" applyBorder="1" applyAlignment="1">
      <alignment horizontal="right"/>
    </xf>
    <xf numFmtId="3" fontId="2" fillId="0" borderId="149" xfId="0" applyNumberFormat="1" applyFont="1" applyBorder="1" applyAlignment="1">
      <alignment horizontal="right"/>
    </xf>
    <xf numFmtId="3" fontId="2" fillId="3" borderId="213" xfId="0" applyNumberFormat="1" applyFont="1" applyFill="1" applyBorder="1"/>
    <xf numFmtId="3" fontId="2" fillId="3" borderId="213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0" fontId="2" fillId="0" borderId="170" xfId="0" applyFont="1" applyBorder="1" applyAlignment="1">
      <alignment horizontal="right"/>
    </xf>
    <xf numFmtId="0" fontId="2" fillId="0" borderId="0" xfId="0" applyFont="1" applyFill="1" applyBorder="1" applyAlignment="1"/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2" fillId="0" borderId="107" xfId="0" applyNumberFormat="1" applyFont="1" applyBorder="1" applyAlignment="1">
      <alignment vertical="center"/>
    </xf>
    <xf numFmtId="3" fontId="2" fillId="0" borderId="16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7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214" xfId="0" applyFont="1" applyBorder="1" applyAlignment="1">
      <alignment horizontal="center" vertical="center" wrapText="1"/>
    </xf>
    <xf numFmtId="0" fontId="2" fillId="0" borderId="210" xfId="0" applyFont="1" applyBorder="1" applyAlignment="1">
      <alignment horizontal="center" vertical="center" wrapText="1"/>
    </xf>
    <xf numFmtId="165" fontId="2" fillId="0" borderId="68" xfId="0" applyNumberFormat="1" applyFont="1" applyBorder="1" applyAlignment="1">
      <alignment horizontal="right" vertical="center"/>
    </xf>
    <xf numFmtId="3" fontId="2" fillId="0" borderId="217" xfId="0" applyNumberFormat="1" applyFont="1" applyBorder="1" applyAlignment="1">
      <alignment horizontal="right" vertical="center"/>
    </xf>
    <xf numFmtId="3" fontId="2" fillId="0" borderId="218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98" xfId="0" applyFont="1" applyBorder="1" applyAlignment="1">
      <alignment horizontal="center" vertical="center"/>
    </xf>
    <xf numFmtId="3" fontId="2" fillId="0" borderId="219" xfId="0" applyNumberFormat="1" applyFont="1" applyBorder="1" applyAlignment="1">
      <alignment horizontal="right" vertical="center"/>
    </xf>
    <xf numFmtId="3" fontId="2" fillId="0" borderId="220" xfId="0" applyNumberFormat="1" applyFont="1" applyBorder="1" applyAlignment="1">
      <alignment horizontal="right" vertical="center"/>
    </xf>
    <xf numFmtId="9" fontId="2" fillId="0" borderId="221" xfId="0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5" fontId="2" fillId="0" borderId="84" xfId="0" applyNumberFormat="1" applyFont="1" applyBorder="1" applyAlignment="1">
      <alignment horizontal="right" vertical="center"/>
    </xf>
    <xf numFmtId="0" fontId="2" fillId="0" borderId="222" xfId="1" applyFont="1" applyBorder="1" applyAlignment="1">
      <alignment horizontal="center" vertical="center"/>
    </xf>
    <xf numFmtId="0" fontId="2" fillId="0" borderId="204" xfId="1" applyFont="1" applyBorder="1" applyAlignment="1">
      <alignment horizontal="center" vertical="center"/>
    </xf>
    <xf numFmtId="0" fontId="2" fillId="0" borderId="215" xfId="1" applyFont="1" applyBorder="1" applyAlignment="1">
      <alignment horizontal="center" vertical="center"/>
    </xf>
    <xf numFmtId="0" fontId="2" fillId="0" borderId="57" xfId="1" applyFont="1" applyBorder="1" applyAlignment="1">
      <alignment vertical="center"/>
    </xf>
    <xf numFmtId="0" fontId="2" fillId="0" borderId="57" xfId="1" applyFont="1" applyBorder="1" applyAlignment="1">
      <alignment horizontal="right" vertical="center"/>
    </xf>
    <xf numFmtId="3" fontId="2" fillId="0" borderId="57" xfId="1" applyNumberFormat="1" applyFont="1" applyBorder="1" applyAlignment="1">
      <alignment vertical="center"/>
    </xf>
    <xf numFmtId="3" fontId="2" fillId="0" borderId="223" xfId="1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4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182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8" xfId="0" applyFont="1" applyBorder="1" applyAlignment="1">
      <alignment horizontal="center" vertical="center"/>
    </xf>
    <xf numFmtId="0" fontId="2" fillId="0" borderId="196" xfId="0" applyFont="1" applyBorder="1" applyAlignment="1">
      <alignment horizontal="center" vertical="center"/>
    </xf>
    <xf numFmtId="0" fontId="2" fillId="0" borderId="197" xfId="0" applyFont="1" applyBorder="1" applyAlignment="1">
      <alignment horizontal="center" vertical="center"/>
    </xf>
    <xf numFmtId="0" fontId="7" fillId="2" borderId="12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5" fillId="0" borderId="5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0" fontId="2" fillId="0" borderId="194" xfId="0" applyFont="1" applyBorder="1" applyAlignment="1">
      <alignment horizontal="center" vertical="center"/>
    </xf>
    <xf numFmtId="0" fontId="2" fillId="0" borderId="195" xfId="0" applyFont="1" applyBorder="1" applyAlignment="1">
      <alignment horizontal="center" vertical="center"/>
    </xf>
    <xf numFmtId="0" fontId="2" fillId="0" borderId="193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193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right" vertical="center"/>
    </xf>
    <xf numFmtId="0" fontId="2" fillId="0" borderId="110" xfId="0" applyFont="1" applyBorder="1" applyAlignment="1">
      <alignment horizontal="right" vertical="center"/>
    </xf>
    <xf numFmtId="0" fontId="7" fillId="0" borderId="193" xfId="0" applyFont="1" applyBorder="1" applyAlignment="1">
      <alignment horizontal="right" vertical="center"/>
    </xf>
    <xf numFmtId="0" fontId="7" fillId="0" borderId="109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91" xfId="0" applyFont="1" applyBorder="1" applyAlignment="1">
      <alignment horizontal="center" vertical="center"/>
    </xf>
    <xf numFmtId="0" fontId="7" fillId="2" borderId="193" xfId="0" applyFont="1" applyFill="1" applyBorder="1" applyAlignment="1">
      <alignment horizontal="center" vertical="center"/>
    </xf>
    <xf numFmtId="0" fontId="2" fillId="0" borderId="191" xfId="0" applyFont="1" applyBorder="1" applyAlignment="1">
      <alignment horizontal="center" vertical="center"/>
    </xf>
    <xf numFmtId="0" fontId="5" fillId="0" borderId="19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8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88" xfId="0" applyFont="1" applyBorder="1"/>
    <xf numFmtId="0" fontId="8" fillId="0" borderId="126" xfId="0" applyFont="1" applyBorder="1" applyAlignment="1">
      <alignment horizontal="center" vertical="center" wrapText="1"/>
    </xf>
    <xf numFmtId="0" fontId="8" fillId="0" borderId="15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5" fillId="0" borderId="199" xfId="0" applyFont="1" applyBorder="1" applyAlignment="1">
      <alignment horizontal="left"/>
    </xf>
    <xf numFmtId="0" fontId="5" fillId="0" borderId="100" xfId="0" applyFont="1" applyBorder="1" applyAlignment="1">
      <alignment horizontal="left"/>
    </xf>
    <xf numFmtId="0" fontId="5" fillId="0" borderId="130" xfId="0" applyFont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175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93" xfId="0" applyFont="1" applyBorder="1"/>
    <xf numFmtId="0" fontId="2" fillId="0" borderId="86" xfId="0" applyFont="1" applyBorder="1"/>
    <xf numFmtId="0" fontId="2" fillId="0" borderId="69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6" fillId="0" borderId="182" xfId="1" applyFont="1" applyBorder="1" applyAlignment="1">
      <alignment vertical="center" wrapText="1"/>
    </xf>
    <xf numFmtId="0" fontId="6" fillId="0" borderId="75" xfId="1" applyFont="1" applyBorder="1" applyAlignment="1">
      <alignment vertical="center" wrapText="1"/>
    </xf>
    <xf numFmtId="0" fontId="2" fillId="0" borderId="51" xfId="1" applyFont="1" applyBorder="1" applyAlignment="1">
      <alignment vertical="center" wrapText="1"/>
    </xf>
    <xf numFmtId="0" fontId="2" fillId="0" borderId="60" xfId="1" applyFont="1" applyBorder="1" applyAlignment="1">
      <alignment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72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3" fontId="2" fillId="0" borderId="51" xfId="1" applyNumberFormat="1" applyFont="1" applyBorder="1" applyAlignment="1">
      <alignment horizontal="center" vertical="center"/>
    </xf>
    <xf numFmtId="0" fontId="2" fillId="2" borderId="19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20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201" xfId="0" applyFont="1" applyBorder="1" applyAlignment="1">
      <alignment horizontal="center" vertical="center"/>
    </xf>
    <xf numFmtId="0" fontId="7" fillId="0" borderId="20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3" fillId="0" borderId="126" xfId="1" applyFont="1" applyBorder="1" applyAlignment="1">
      <alignment horizontal="right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182" xfId="1" applyFont="1" applyBorder="1" applyAlignment="1">
      <alignment horizontal="center" vertical="center"/>
    </xf>
    <xf numFmtId="0" fontId="2" fillId="0" borderId="20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50" xfId="0" applyFont="1" applyBorder="1" applyAlignment="1">
      <alignment horizontal="left" vertical="center" wrapText="1"/>
    </xf>
    <xf numFmtId="0" fontId="2" fillId="0" borderId="151" xfId="0" applyFont="1" applyBorder="1" applyAlignment="1">
      <alignment horizontal="left" vertical="center" wrapText="1"/>
    </xf>
    <xf numFmtId="0" fontId="2" fillId="0" borderId="98" xfId="0" applyFont="1" applyBorder="1" applyAlignment="1">
      <alignment horizontal="center" vertical="center"/>
    </xf>
    <xf numFmtId="0" fontId="2" fillId="0" borderId="14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115" xfId="0" applyFont="1" applyBorder="1" applyAlignment="1">
      <alignment horizontal="left" vertical="center" wrapText="1"/>
    </xf>
    <xf numFmtId="0" fontId="2" fillId="0" borderId="142" xfId="0" applyFont="1" applyBorder="1" applyAlignment="1">
      <alignment horizontal="center" vertical="center"/>
    </xf>
    <xf numFmtId="0" fontId="2" fillId="0" borderId="206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147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center" vertical="center"/>
    </xf>
    <xf numFmtId="0" fontId="2" fillId="0" borderId="20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68" xfId="0" applyFont="1" applyBorder="1" applyAlignment="1">
      <alignment horizontal="left" vertical="center" wrapText="1"/>
    </xf>
    <xf numFmtId="0" fontId="2" fillId="0" borderId="205" xfId="0" applyFont="1" applyBorder="1" applyAlignment="1">
      <alignment horizontal="center" vertical="center"/>
    </xf>
    <xf numFmtId="0" fontId="2" fillId="0" borderId="148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216" xfId="0" applyFont="1" applyBorder="1" applyAlignment="1">
      <alignment horizontal="center" vertical="center"/>
    </xf>
    <xf numFmtId="0" fontId="2" fillId="0" borderId="143" xfId="0" applyFont="1" applyBorder="1" applyAlignment="1">
      <alignment horizontal="center" vertical="center"/>
    </xf>
    <xf numFmtId="0" fontId="2" fillId="0" borderId="177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0" borderId="180" xfId="0" applyFont="1" applyBorder="1" applyAlignment="1">
      <alignment horizontal="center" vertical="center"/>
    </xf>
    <xf numFmtId="0" fontId="2" fillId="0" borderId="171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F11" sqref="F11"/>
    </sheetView>
  </sheetViews>
  <sheetFormatPr defaultColWidth="9.1796875" defaultRowHeight="12.5" x14ac:dyDescent="0.25"/>
  <cols>
    <col min="1" max="1" width="35.7265625" style="213" customWidth="1"/>
    <col min="2" max="2" width="10.7265625" style="213" customWidth="1"/>
    <col min="3" max="3" width="33.7265625" style="213" customWidth="1"/>
    <col min="4" max="16384" width="9.1796875" style="212"/>
  </cols>
  <sheetData>
    <row r="1" spans="1:3" ht="15" customHeight="1" x14ac:dyDescent="0.25">
      <c r="A1" s="733" t="s">
        <v>660</v>
      </c>
      <c r="B1" s="733"/>
      <c r="C1" s="733"/>
    </row>
    <row r="2" spans="1:3" ht="15" customHeight="1" x14ac:dyDescent="0.25">
      <c r="A2" s="239"/>
      <c r="B2" s="239"/>
      <c r="C2" s="2" t="s">
        <v>850</v>
      </c>
    </row>
    <row r="3" spans="1:3" ht="15" customHeight="1" x14ac:dyDescent="0.25"/>
    <row r="4" spans="1:3" s="215" customFormat="1" ht="15" customHeight="1" x14ac:dyDescent="0.25">
      <c r="A4" s="734" t="s">
        <v>245</v>
      </c>
      <c r="B4" s="734"/>
      <c r="C4" s="734"/>
    </row>
    <row r="5" spans="1:3" s="215" customFormat="1" ht="15" customHeight="1" thickBot="1" x14ac:dyDescent="0.3">
      <c r="A5" s="216"/>
      <c r="B5" s="217"/>
      <c r="C5" s="217"/>
    </row>
    <row r="6" spans="1:3" s="215" customFormat="1" ht="15" customHeight="1" thickTop="1" x14ac:dyDescent="0.25">
      <c r="A6" s="735" t="s">
        <v>246</v>
      </c>
      <c r="B6" s="737" t="s">
        <v>247</v>
      </c>
      <c r="C6" s="738"/>
    </row>
    <row r="7" spans="1:3" s="215" customFormat="1" ht="15" customHeight="1" x14ac:dyDescent="0.25">
      <c r="A7" s="736"/>
      <c r="B7" s="739"/>
      <c r="C7" s="740"/>
    </row>
    <row r="8" spans="1:3" s="215" customFormat="1" ht="15" customHeight="1" x14ac:dyDescent="0.25">
      <c r="A8" s="220"/>
      <c r="B8" s="221" t="s">
        <v>248</v>
      </c>
      <c r="C8" s="222" t="s">
        <v>249</v>
      </c>
    </row>
    <row r="9" spans="1:3" s="215" customFormat="1" ht="15" customHeight="1" thickBot="1" x14ac:dyDescent="0.3">
      <c r="A9" s="223" t="s">
        <v>3</v>
      </c>
      <c r="B9" s="224" t="s">
        <v>4</v>
      </c>
      <c r="C9" s="225" t="s">
        <v>5</v>
      </c>
    </row>
    <row r="10" spans="1:3" s="215" customFormat="1" ht="15" customHeight="1" thickTop="1" x14ac:dyDescent="0.25">
      <c r="A10" s="226" t="s">
        <v>250</v>
      </c>
      <c r="B10" s="227" t="s">
        <v>145</v>
      </c>
      <c r="C10" s="228" t="s">
        <v>251</v>
      </c>
    </row>
    <row r="11" spans="1:3" s="215" customFormat="1" ht="23" x14ac:dyDescent="0.25">
      <c r="A11" s="229" t="s">
        <v>252</v>
      </c>
      <c r="B11" s="218" t="s">
        <v>19</v>
      </c>
      <c r="C11" s="230" t="s">
        <v>253</v>
      </c>
    </row>
    <row r="12" spans="1:3" ht="15" customHeight="1" x14ac:dyDescent="0.25">
      <c r="A12" s="231"/>
      <c r="B12" s="232"/>
      <c r="C12" s="233"/>
    </row>
    <row r="13" spans="1:3" ht="15" customHeight="1" x14ac:dyDescent="0.25">
      <c r="A13" s="234"/>
      <c r="B13" s="232"/>
      <c r="C13" s="235"/>
    </row>
    <row r="14" spans="1:3" ht="15" customHeight="1" x14ac:dyDescent="0.25">
      <c r="A14" s="234"/>
      <c r="B14" s="232"/>
      <c r="C14" s="235"/>
    </row>
    <row r="15" spans="1:3" ht="15" customHeight="1" x14ac:dyDescent="0.25">
      <c r="A15" s="234"/>
      <c r="B15" s="232"/>
      <c r="C15" s="235"/>
    </row>
    <row r="16" spans="1:3" ht="15" customHeight="1" x14ac:dyDescent="0.25">
      <c r="A16" s="234"/>
      <c r="B16" s="232"/>
      <c r="C16" s="235"/>
    </row>
    <row r="17" spans="1:3" ht="15" customHeight="1" x14ac:dyDescent="0.25">
      <c r="A17" s="234"/>
      <c r="B17" s="232"/>
      <c r="C17" s="235"/>
    </row>
    <row r="18" spans="1:3" ht="15" customHeight="1" x14ac:dyDescent="0.25">
      <c r="A18" s="234"/>
      <c r="B18" s="232"/>
      <c r="C18" s="235"/>
    </row>
    <row r="19" spans="1:3" ht="15" customHeight="1" x14ac:dyDescent="0.25">
      <c r="A19" s="234"/>
      <c r="B19" s="232"/>
      <c r="C19" s="235"/>
    </row>
    <row r="20" spans="1:3" ht="15" customHeight="1" x14ac:dyDescent="0.25">
      <c r="A20" s="234"/>
      <c r="B20" s="232"/>
      <c r="C20" s="235"/>
    </row>
    <row r="21" spans="1:3" ht="15" customHeight="1" x14ac:dyDescent="0.25">
      <c r="A21" s="234"/>
      <c r="B21" s="232"/>
      <c r="C21" s="235"/>
    </row>
    <row r="22" spans="1:3" ht="15" customHeight="1" x14ac:dyDescent="0.25">
      <c r="A22" s="234"/>
      <c r="B22" s="232"/>
      <c r="C22" s="235"/>
    </row>
    <row r="23" spans="1:3" ht="15" customHeight="1" x14ac:dyDescent="0.25">
      <c r="A23" s="234"/>
      <c r="B23" s="232"/>
      <c r="C23" s="235"/>
    </row>
    <row r="24" spans="1:3" ht="15" customHeight="1" x14ac:dyDescent="0.25">
      <c r="A24" s="234"/>
      <c r="B24" s="232"/>
      <c r="C24" s="235"/>
    </row>
    <row r="25" spans="1:3" ht="15" customHeight="1" x14ac:dyDescent="0.25">
      <c r="A25" s="234"/>
      <c r="B25" s="232"/>
      <c r="C25" s="235"/>
    </row>
    <row r="26" spans="1:3" ht="15" customHeight="1" x14ac:dyDescent="0.25">
      <c r="A26" s="234"/>
      <c r="B26" s="232"/>
      <c r="C26" s="235"/>
    </row>
    <row r="27" spans="1:3" ht="15" customHeight="1" x14ac:dyDescent="0.25">
      <c r="A27" s="234"/>
      <c r="B27" s="232"/>
      <c r="C27" s="235"/>
    </row>
    <row r="28" spans="1:3" ht="15" customHeight="1" x14ac:dyDescent="0.25">
      <c r="A28" s="234"/>
      <c r="B28" s="232"/>
      <c r="C28" s="235"/>
    </row>
    <row r="29" spans="1:3" ht="15" customHeight="1" x14ac:dyDescent="0.25">
      <c r="A29" s="234"/>
      <c r="B29" s="232"/>
      <c r="C29" s="235"/>
    </row>
    <row r="30" spans="1:3" ht="15" customHeight="1" x14ac:dyDescent="0.25">
      <c r="A30" s="234"/>
      <c r="B30" s="232"/>
      <c r="C30" s="235"/>
    </row>
    <row r="31" spans="1:3" ht="15" customHeight="1" x14ac:dyDescent="0.25">
      <c r="A31" s="234"/>
      <c r="B31" s="232"/>
      <c r="C31" s="235"/>
    </row>
    <row r="32" spans="1:3" ht="15" customHeight="1" thickBot="1" x14ac:dyDescent="0.3">
      <c r="A32" s="236"/>
      <c r="B32" s="237"/>
      <c r="C32" s="238"/>
    </row>
    <row r="33" ht="13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19" sqref="F19"/>
    </sheetView>
  </sheetViews>
  <sheetFormatPr defaultColWidth="9.1796875" defaultRowHeight="12.5" x14ac:dyDescent="0.25"/>
  <cols>
    <col min="1" max="1" width="5.7265625" style="213" customWidth="1"/>
    <col min="2" max="2" width="37.7265625" style="213" customWidth="1"/>
    <col min="3" max="5" width="9.7265625" style="213" customWidth="1"/>
    <col min="6" max="6" width="9.7265625" style="212" customWidth="1"/>
    <col min="7" max="16384" width="9.1796875" style="212"/>
  </cols>
  <sheetData>
    <row r="1" spans="1:6" ht="15" customHeight="1" x14ac:dyDescent="0.25">
      <c r="A1" s="733" t="s">
        <v>669</v>
      </c>
      <c r="B1" s="733"/>
      <c r="C1" s="733"/>
      <c r="D1" s="733"/>
      <c r="E1" s="733"/>
      <c r="F1" s="733"/>
    </row>
    <row r="2" spans="1:6" ht="15" customHeight="1" x14ac:dyDescent="0.25">
      <c r="B2" s="239"/>
      <c r="C2" s="239"/>
      <c r="D2" s="239"/>
      <c r="E2" s="239"/>
      <c r="F2" s="211" t="str">
        <f>'2.sz. melléklet'!G2</f>
        <v>az 1/2016. (II.    .) önkormányzati rendelethez</v>
      </c>
    </row>
    <row r="3" spans="1:6" ht="15" customHeight="1" x14ac:dyDescent="0.25">
      <c r="A3" s="251"/>
    </row>
    <row r="4" spans="1:6" ht="15" customHeight="1" x14ac:dyDescent="0.25">
      <c r="A4" s="776" t="s">
        <v>749</v>
      </c>
      <c r="B4" s="776"/>
      <c r="C4" s="776"/>
      <c r="D4" s="776"/>
      <c r="E4" s="776"/>
      <c r="F4" s="776"/>
    </row>
    <row r="5" spans="1:6" ht="15" customHeight="1" x14ac:dyDescent="0.3">
      <c r="A5" s="252"/>
      <c r="B5" s="252"/>
      <c r="C5" s="252"/>
      <c r="D5" s="252"/>
      <c r="E5" s="252"/>
      <c r="F5" s="253"/>
    </row>
    <row r="6" spans="1:6" ht="15" customHeight="1" thickBot="1" x14ac:dyDescent="0.3">
      <c r="A6" s="254"/>
      <c r="B6" s="254"/>
      <c r="C6" s="254"/>
      <c r="D6" s="254"/>
      <c r="E6" s="254"/>
      <c r="F6" s="255" t="s">
        <v>0</v>
      </c>
    </row>
    <row r="7" spans="1:6" ht="32" thickTop="1" x14ac:dyDescent="0.25">
      <c r="A7" s="256" t="s">
        <v>75</v>
      </c>
      <c r="B7" s="257" t="s">
        <v>134</v>
      </c>
      <c r="C7" s="9" t="s">
        <v>611</v>
      </c>
      <c r="D7" s="9" t="s">
        <v>736</v>
      </c>
      <c r="E7" s="9" t="s">
        <v>738</v>
      </c>
      <c r="F7" s="675" t="s">
        <v>739</v>
      </c>
    </row>
    <row r="8" spans="1:6" ht="15" customHeight="1" thickBot="1" x14ac:dyDescent="0.3">
      <c r="A8" s="258" t="s">
        <v>3</v>
      </c>
      <c r="B8" s="224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5" customHeight="1" thickTop="1" x14ac:dyDescent="0.25">
      <c r="A9" s="259" t="s">
        <v>13</v>
      </c>
      <c r="B9" s="260" t="s">
        <v>45</v>
      </c>
      <c r="C9" s="261">
        <f>'2.sz. melléklet'!C39</f>
        <v>85651</v>
      </c>
      <c r="D9" s="261">
        <f>'2.sz. melléklet'!D39</f>
        <v>104560</v>
      </c>
      <c r="E9" s="261">
        <f>'2.sz. melléklet'!F39</f>
        <v>83159</v>
      </c>
      <c r="F9" s="262">
        <f>E9/C9</f>
        <v>0.97090518499492129</v>
      </c>
    </row>
    <row r="10" spans="1:6" ht="15" customHeight="1" thickBot="1" x14ac:dyDescent="0.3">
      <c r="A10" s="263" t="s">
        <v>257</v>
      </c>
      <c r="B10" s="264" t="s">
        <v>606</v>
      </c>
      <c r="C10" s="261"/>
      <c r="D10" s="261"/>
      <c r="E10" s="261"/>
      <c r="F10" s="265"/>
    </row>
    <row r="11" spans="1:6" ht="15" customHeight="1" thickTop="1" thickBot="1" x14ac:dyDescent="0.3">
      <c r="A11" s="266"/>
      <c r="B11" s="267" t="s">
        <v>233</v>
      </c>
      <c r="C11" s="268">
        <f>C9+C10</f>
        <v>85651</v>
      </c>
      <c r="D11" s="268">
        <f>D9+D10</f>
        <v>104560</v>
      </c>
      <c r="E11" s="268">
        <f>E9+E10</f>
        <v>83159</v>
      </c>
      <c r="F11" s="269">
        <f>E11/C11</f>
        <v>0.97090518499492129</v>
      </c>
    </row>
    <row r="12" spans="1:6" ht="13" thickTop="1" x14ac:dyDescent="0.25"/>
    <row r="18" ht="20.149999999999999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F43" sqref="F43"/>
    </sheetView>
  </sheetViews>
  <sheetFormatPr defaultRowHeight="12.5" x14ac:dyDescent="0.25"/>
  <cols>
    <col min="1" max="1" width="11.1796875" customWidth="1"/>
    <col min="2" max="2" width="5.7265625" style="1" customWidth="1"/>
    <col min="3" max="3" width="39.1796875" style="1" bestFit="1" customWidth="1"/>
    <col min="4" max="4" width="10.7265625" style="1" customWidth="1"/>
    <col min="5" max="5" width="11.1796875" style="1" customWidth="1"/>
    <col min="6" max="6" width="10.7265625" style="1" customWidth="1"/>
    <col min="7" max="7" width="10.7265625" customWidth="1"/>
  </cols>
  <sheetData>
    <row r="1" spans="1:7" ht="15" customHeight="1" x14ac:dyDescent="0.25">
      <c r="B1" s="3"/>
      <c r="C1" s="3"/>
      <c r="D1" s="3"/>
      <c r="E1" s="2" t="s">
        <v>670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1/2016. (II.    .) önkormányzati rendelethez</v>
      </c>
      <c r="F2"/>
    </row>
    <row r="4" spans="1:7" ht="15" customHeight="1" x14ac:dyDescent="0.25">
      <c r="A4" s="777" t="s">
        <v>776</v>
      </c>
      <c r="B4" s="777"/>
      <c r="C4" s="777"/>
      <c r="D4" s="777"/>
      <c r="E4" s="777"/>
      <c r="F4" s="712"/>
      <c r="G4" s="712"/>
    </row>
    <row r="5" spans="1:7" ht="15" customHeight="1" x14ac:dyDescent="0.25">
      <c r="A5" s="673"/>
      <c r="B5" s="673"/>
      <c r="C5" s="673"/>
      <c r="D5" s="673"/>
      <c r="E5" s="673"/>
      <c r="F5" s="712"/>
      <c r="G5" s="712"/>
    </row>
    <row r="6" spans="1:7" ht="15" customHeight="1" thickBot="1" x14ac:dyDescent="0.3">
      <c r="D6" s="573" t="s">
        <v>0</v>
      </c>
      <c r="F6"/>
    </row>
    <row r="7" spans="1:7" s="40" customFormat="1" ht="23.5" thickTop="1" x14ac:dyDescent="0.25">
      <c r="B7" s="150" t="s">
        <v>151</v>
      </c>
      <c r="C7" s="151" t="s">
        <v>152</v>
      </c>
      <c r="D7" s="10" t="s">
        <v>738</v>
      </c>
    </row>
    <row r="8" spans="1:7" s="40" customFormat="1" ht="15" customHeight="1" thickBot="1" x14ac:dyDescent="0.3">
      <c r="B8" s="152" t="s">
        <v>3</v>
      </c>
      <c r="C8" s="153" t="s">
        <v>4</v>
      </c>
      <c r="D8" s="14" t="s">
        <v>5</v>
      </c>
    </row>
    <row r="9" spans="1:7" s="40" customFormat="1" ht="15" customHeight="1" thickTop="1" x14ac:dyDescent="0.25">
      <c r="B9" s="156" t="s">
        <v>11</v>
      </c>
      <c r="C9" s="157" t="s">
        <v>84</v>
      </c>
      <c r="D9" s="705">
        <f>SUM(D10:D64)</f>
        <v>134976</v>
      </c>
    </row>
    <row r="10" spans="1:7" s="40" customFormat="1" ht="15" customHeight="1" x14ac:dyDescent="0.25">
      <c r="B10" s="17" t="s">
        <v>13</v>
      </c>
      <c r="C10" s="18" t="s">
        <v>795</v>
      </c>
      <c r="D10" s="704">
        <v>40</v>
      </c>
    </row>
    <row r="11" spans="1:7" s="40" customFormat="1" ht="15" customHeight="1" x14ac:dyDescent="0.25">
      <c r="B11" s="17" t="s">
        <v>14</v>
      </c>
      <c r="C11" s="18" t="s">
        <v>796</v>
      </c>
      <c r="D11" s="704">
        <v>483</v>
      </c>
    </row>
    <row r="12" spans="1:7" s="40" customFormat="1" ht="15" customHeight="1" x14ac:dyDescent="0.25">
      <c r="B12" s="17" t="s">
        <v>52</v>
      </c>
      <c r="C12" s="18" t="s">
        <v>797</v>
      </c>
      <c r="D12" s="704">
        <v>80</v>
      </c>
    </row>
    <row r="13" spans="1:7" s="40" customFormat="1" ht="15" customHeight="1" x14ac:dyDescent="0.25">
      <c r="B13" s="17" t="s">
        <v>53</v>
      </c>
      <c r="C13" s="18" t="s">
        <v>655</v>
      </c>
      <c r="D13" s="704">
        <v>76</v>
      </c>
      <c r="E13" s="183"/>
    </row>
    <row r="14" spans="1:7" s="40" customFormat="1" ht="15" customHeight="1" x14ac:dyDescent="0.25">
      <c r="B14" s="17" t="s">
        <v>55</v>
      </c>
      <c r="C14" s="18" t="s">
        <v>798</v>
      </c>
      <c r="D14" s="704">
        <v>400</v>
      </c>
    </row>
    <row r="15" spans="1:7" s="40" customFormat="1" ht="15" customHeight="1" x14ac:dyDescent="0.25">
      <c r="B15" s="17" t="s">
        <v>56</v>
      </c>
      <c r="C15" s="18" t="s">
        <v>799</v>
      </c>
      <c r="D15" s="704">
        <v>1788</v>
      </c>
    </row>
    <row r="16" spans="1:7" s="40" customFormat="1" ht="15" customHeight="1" x14ac:dyDescent="0.25">
      <c r="B16" s="17" t="s">
        <v>58</v>
      </c>
      <c r="C16" s="18" t="s">
        <v>656</v>
      </c>
      <c r="D16" s="704">
        <v>5000</v>
      </c>
    </row>
    <row r="17" spans="2:5" s="40" customFormat="1" ht="15" customHeight="1" x14ac:dyDescent="0.25">
      <c r="B17" s="17" t="s">
        <v>79</v>
      </c>
      <c r="C17" s="18" t="s">
        <v>800</v>
      </c>
      <c r="D17" s="704">
        <v>300</v>
      </c>
    </row>
    <row r="18" spans="2:5" s="40" customFormat="1" ht="15" customHeight="1" x14ac:dyDescent="0.25">
      <c r="B18" s="17" t="s">
        <v>98</v>
      </c>
      <c r="C18" s="18" t="s">
        <v>801</v>
      </c>
      <c r="D18" s="704">
        <v>16177</v>
      </c>
    </row>
    <row r="19" spans="2:5" s="40" customFormat="1" ht="15" customHeight="1" x14ac:dyDescent="0.25">
      <c r="B19" s="17" t="s">
        <v>99</v>
      </c>
      <c r="C19" s="18" t="s">
        <v>802</v>
      </c>
      <c r="D19" s="704">
        <v>10000</v>
      </c>
    </row>
    <row r="20" spans="2:5" s="147" customFormat="1" ht="15" customHeight="1" x14ac:dyDescent="0.25">
      <c r="B20" s="17" t="s">
        <v>100</v>
      </c>
      <c r="C20" s="18" t="s">
        <v>803</v>
      </c>
      <c r="D20" s="704">
        <v>4400</v>
      </c>
    </row>
    <row r="21" spans="2:5" s="147" customFormat="1" ht="15" customHeight="1" x14ac:dyDescent="0.25">
      <c r="B21" s="17" t="s">
        <v>101</v>
      </c>
      <c r="C21" s="18" t="s">
        <v>804</v>
      </c>
      <c r="D21" s="704">
        <v>457</v>
      </c>
    </row>
    <row r="22" spans="2:5" s="147" customFormat="1" ht="15" customHeight="1" x14ac:dyDescent="0.25">
      <c r="B22" s="17" t="s">
        <v>102</v>
      </c>
      <c r="C22" s="18" t="s">
        <v>805</v>
      </c>
      <c r="D22" s="704">
        <v>2350</v>
      </c>
    </row>
    <row r="23" spans="2:5" s="147" customFormat="1" ht="15" customHeight="1" x14ac:dyDescent="0.25">
      <c r="B23" s="17" t="s">
        <v>103</v>
      </c>
      <c r="C23" s="18" t="s">
        <v>806</v>
      </c>
      <c r="D23" s="704">
        <v>1016</v>
      </c>
    </row>
    <row r="24" spans="2:5" s="40" customFormat="1" ht="15" customHeight="1" x14ac:dyDescent="0.25">
      <c r="B24" s="17" t="s">
        <v>104</v>
      </c>
      <c r="C24" s="18" t="s">
        <v>807</v>
      </c>
      <c r="D24" s="704">
        <v>1270</v>
      </c>
    </row>
    <row r="25" spans="2:5" s="40" customFormat="1" ht="15" customHeight="1" x14ac:dyDescent="0.25">
      <c r="B25" s="17" t="s">
        <v>105</v>
      </c>
      <c r="C25" s="18" t="s">
        <v>808</v>
      </c>
      <c r="D25" s="704">
        <v>542</v>
      </c>
    </row>
    <row r="26" spans="2:5" s="40" customFormat="1" ht="15" customHeight="1" x14ac:dyDescent="0.25">
      <c r="B26" s="17" t="s">
        <v>106</v>
      </c>
      <c r="C26" s="18" t="s">
        <v>809</v>
      </c>
      <c r="D26" s="704">
        <v>17596</v>
      </c>
    </row>
    <row r="27" spans="2:5" s="40" customFormat="1" ht="15" customHeight="1" x14ac:dyDescent="0.25">
      <c r="B27" s="17" t="s">
        <v>716</v>
      </c>
      <c r="C27" s="18" t="s">
        <v>810</v>
      </c>
      <c r="D27" s="704">
        <v>508</v>
      </c>
      <c r="E27" s="183"/>
    </row>
    <row r="28" spans="2:5" s="40" customFormat="1" ht="15" customHeight="1" x14ac:dyDescent="0.25">
      <c r="B28" s="17" t="s">
        <v>108</v>
      </c>
      <c r="C28" s="18" t="s">
        <v>811</v>
      </c>
      <c r="D28" s="704">
        <v>100</v>
      </c>
    </row>
    <row r="29" spans="2:5" s="40" customFormat="1" ht="15" customHeight="1" x14ac:dyDescent="0.25">
      <c r="B29" s="17" t="s">
        <v>717</v>
      </c>
      <c r="C29" s="18" t="s">
        <v>812</v>
      </c>
      <c r="D29" s="704">
        <v>420</v>
      </c>
    </row>
    <row r="30" spans="2:5" s="40" customFormat="1" ht="15" customHeight="1" x14ac:dyDescent="0.25">
      <c r="B30" s="17" t="s">
        <v>718</v>
      </c>
      <c r="C30" s="18" t="s">
        <v>813</v>
      </c>
      <c r="D30" s="704">
        <v>74</v>
      </c>
      <c r="E30" s="183"/>
    </row>
    <row r="31" spans="2:5" s="40" customFormat="1" ht="15" customHeight="1" x14ac:dyDescent="0.25">
      <c r="B31" s="17" t="s">
        <v>719</v>
      </c>
      <c r="C31" s="18" t="s">
        <v>840</v>
      </c>
      <c r="D31" s="704">
        <v>22543</v>
      </c>
    </row>
    <row r="32" spans="2:5" s="40" customFormat="1" ht="15" customHeight="1" x14ac:dyDescent="0.25">
      <c r="B32" s="17" t="s">
        <v>720</v>
      </c>
      <c r="C32" s="18" t="s">
        <v>657</v>
      </c>
      <c r="D32" s="704">
        <v>5000</v>
      </c>
    </row>
    <row r="33" spans="2:7" s="40" customFormat="1" ht="15" customHeight="1" x14ac:dyDescent="0.25">
      <c r="B33" s="17" t="s">
        <v>721</v>
      </c>
      <c r="C33" s="18" t="s">
        <v>814</v>
      </c>
      <c r="D33" s="704">
        <v>7204</v>
      </c>
    </row>
    <row r="34" spans="2:7" s="40" customFormat="1" ht="15" customHeight="1" x14ac:dyDescent="0.25">
      <c r="B34" s="17" t="s">
        <v>722</v>
      </c>
      <c r="C34" s="18" t="s">
        <v>815</v>
      </c>
      <c r="D34" s="704">
        <v>5275</v>
      </c>
    </row>
    <row r="35" spans="2:7" s="40" customFormat="1" ht="15" customHeight="1" x14ac:dyDescent="0.25">
      <c r="B35" s="17" t="s">
        <v>723</v>
      </c>
      <c r="C35" s="18" t="s">
        <v>816</v>
      </c>
      <c r="D35" s="704">
        <v>6829</v>
      </c>
    </row>
    <row r="36" spans="2:7" s="40" customFormat="1" ht="15" customHeight="1" x14ac:dyDescent="0.25">
      <c r="B36" s="17" t="s">
        <v>724</v>
      </c>
      <c r="C36" s="18" t="s">
        <v>817</v>
      </c>
      <c r="D36" s="704">
        <v>150</v>
      </c>
      <c r="E36" s="183"/>
    </row>
    <row r="37" spans="2:7" s="40" customFormat="1" ht="15" customHeight="1" x14ac:dyDescent="0.25">
      <c r="B37" s="17" t="s">
        <v>725</v>
      </c>
      <c r="C37" s="18" t="s">
        <v>818</v>
      </c>
      <c r="D37" s="704">
        <v>8136</v>
      </c>
    </row>
    <row r="38" spans="2:7" s="40" customFormat="1" ht="15" customHeight="1" x14ac:dyDescent="0.25">
      <c r="B38" s="17" t="s">
        <v>726</v>
      </c>
      <c r="C38" s="18" t="s">
        <v>819</v>
      </c>
      <c r="D38" s="704">
        <v>7618</v>
      </c>
    </row>
    <row r="39" spans="2:7" s="40" customFormat="1" ht="15" customHeight="1" x14ac:dyDescent="0.25">
      <c r="B39" s="17" t="s">
        <v>727</v>
      </c>
      <c r="C39" s="18" t="s">
        <v>820</v>
      </c>
      <c r="D39" s="704">
        <v>2038</v>
      </c>
      <c r="F39" s="183"/>
    </row>
    <row r="40" spans="2:7" s="40" customFormat="1" ht="15" customHeight="1" x14ac:dyDescent="0.25">
      <c r="B40" s="17" t="s">
        <v>728</v>
      </c>
      <c r="C40" s="18" t="s">
        <v>821</v>
      </c>
      <c r="D40" s="704">
        <v>245</v>
      </c>
    </row>
    <row r="41" spans="2:7" s="40" customFormat="1" ht="15" customHeight="1" x14ac:dyDescent="0.25">
      <c r="B41" s="17" t="s">
        <v>729</v>
      </c>
      <c r="C41" s="18" t="s">
        <v>822</v>
      </c>
      <c r="D41" s="704">
        <v>2540</v>
      </c>
    </row>
    <row r="42" spans="2:7" s="40" customFormat="1" ht="15" customHeight="1" x14ac:dyDescent="0.25">
      <c r="B42" s="17" t="s">
        <v>730</v>
      </c>
      <c r="C42" s="18" t="s">
        <v>658</v>
      </c>
      <c r="D42" s="704">
        <v>603</v>
      </c>
    </row>
    <row r="43" spans="2:7" s="40" customFormat="1" ht="15" customHeight="1" x14ac:dyDescent="0.25">
      <c r="B43" s="17" t="s">
        <v>731</v>
      </c>
      <c r="C43" s="18" t="s">
        <v>823</v>
      </c>
      <c r="D43" s="704">
        <v>250</v>
      </c>
    </row>
    <row r="44" spans="2:7" s="40" customFormat="1" ht="15" customHeight="1" x14ac:dyDescent="0.25">
      <c r="B44" s="17" t="s">
        <v>732</v>
      </c>
      <c r="C44" s="18" t="s">
        <v>824</v>
      </c>
      <c r="D44" s="704">
        <v>200</v>
      </c>
    </row>
    <row r="45" spans="2:7" s="40" customFormat="1" ht="15" customHeight="1" x14ac:dyDescent="0.25">
      <c r="B45" s="17" t="s">
        <v>733</v>
      </c>
      <c r="C45" s="18" t="s">
        <v>825</v>
      </c>
      <c r="D45" s="704">
        <v>200</v>
      </c>
    </row>
    <row r="46" spans="2:7" s="40" customFormat="1" ht="15" customHeight="1" thickBot="1" x14ac:dyDescent="0.3">
      <c r="B46" s="618" t="s">
        <v>126</v>
      </c>
      <c r="C46" s="619" t="s">
        <v>826</v>
      </c>
      <c r="D46" s="706">
        <v>250</v>
      </c>
    </row>
    <row r="47" spans="2:7" ht="6.75" customHeight="1" thickTop="1" x14ac:dyDescent="0.25">
      <c r="G47" s="1"/>
    </row>
    <row r="48" spans="2:7" s="40" customFormat="1" ht="6.75" customHeight="1" x14ac:dyDescent="0.25">
      <c r="B48" s="44"/>
      <c r="C48" s="59"/>
      <c r="D48" s="616"/>
      <c r="E48" s="616"/>
      <c r="F48" s="616"/>
      <c r="G48" s="617"/>
    </row>
    <row r="49" spans="2:5" s="40" customFormat="1" ht="15" customHeight="1" x14ac:dyDescent="0.25">
      <c r="B49" s="44"/>
      <c r="C49" s="59"/>
      <c r="D49" s="59"/>
      <c r="E49" s="2" t="s">
        <v>696</v>
      </c>
    </row>
    <row r="50" spans="2:5" s="40" customFormat="1" ht="15" customHeight="1" x14ac:dyDescent="0.25">
      <c r="B50" s="44"/>
      <c r="C50" s="59"/>
      <c r="D50" s="59"/>
      <c r="E50" s="2" t="str">
        <f>E2</f>
        <v>az 1/2016. (II.    .) önkormányzati rendelethez</v>
      </c>
    </row>
    <row r="51" spans="2:5" s="40" customFormat="1" ht="15" customHeight="1" x14ac:dyDescent="0.25">
      <c r="B51" s="44"/>
      <c r="C51" s="59"/>
    </row>
    <row r="52" spans="2:5" s="615" customFormat="1" ht="15" customHeight="1" thickBot="1" x14ac:dyDescent="0.3">
      <c r="B52" s="1"/>
      <c r="C52" s="1"/>
      <c r="D52" s="573" t="s">
        <v>0</v>
      </c>
    </row>
    <row r="53" spans="2:5" s="615" customFormat="1" ht="23.5" thickTop="1" x14ac:dyDescent="0.25">
      <c r="B53" s="150" t="s">
        <v>151</v>
      </c>
      <c r="C53" s="151" t="s">
        <v>152</v>
      </c>
      <c r="D53" s="10" t="s">
        <v>738</v>
      </c>
    </row>
    <row r="54" spans="2:5" s="615" customFormat="1" ht="15" customHeight="1" thickBot="1" x14ac:dyDescent="0.3">
      <c r="B54" s="152" t="s">
        <v>3</v>
      </c>
      <c r="C54" s="153" t="s">
        <v>4</v>
      </c>
      <c r="D54" s="14" t="s">
        <v>5</v>
      </c>
    </row>
    <row r="55" spans="2:5" s="40" customFormat="1" ht="15" customHeight="1" thickTop="1" x14ac:dyDescent="0.25">
      <c r="B55" s="17" t="s">
        <v>127</v>
      </c>
      <c r="C55" s="18" t="s">
        <v>833</v>
      </c>
      <c r="D55" s="704">
        <v>444</v>
      </c>
      <c r="E55" s="183"/>
    </row>
    <row r="56" spans="2:5" s="40" customFormat="1" ht="15" customHeight="1" x14ac:dyDescent="0.25">
      <c r="B56" s="658" t="s">
        <v>128</v>
      </c>
      <c r="C56" s="432" t="s">
        <v>834</v>
      </c>
      <c r="D56" s="463">
        <v>1565</v>
      </c>
    </row>
    <row r="57" spans="2:5" s="40" customFormat="1" ht="15" customHeight="1" x14ac:dyDescent="0.25">
      <c r="B57" s="17" t="s">
        <v>129</v>
      </c>
      <c r="C57" s="434" t="s">
        <v>839</v>
      </c>
      <c r="D57" s="707">
        <v>109</v>
      </c>
    </row>
    <row r="58" spans="2:5" s="40" customFormat="1" ht="15" customHeight="1" x14ac:dyDescent="0.25">
      <c r="B58" s="658" t="s">
        <v>827</v>
      </c>
      <c r="C58" s="46" t="s">
        <v>835</v>
      </c>
      <c r="D58" s="708">
        <v>64</v>
      </c>
    </row>
    <row r="59" spans="2:5" s="40" customFormat="1" ht="15" customHeight="1" x14ac:dyDescent="0.25">
      <c r="B59" s="17" t="s">
        <v>828</v>
      </c>
      <c r="C59" s="18" t="s">
        <v>836</v>
      </c>
      <c r="D59" s="704">
        <v>220</v>
      </c>
    </row>
    <row r="60" spans="2:5" s="40" customFormat="1" ht="15" customHeight="1" x14ac:dyDescent="0.25">
      <c r="B60" s="658" t="s">
        <v>829</v>
      </c>
      <c r="C60" s="18" t="s">
        <v>837</v>
      </c>
      <c r="D60" s="704">
        <v>100</v>
      </c>
    </row>
    <row r="61" spans="2:5" s="40" customFormat="1" ht="15" customHeight="1" x14ac:dyDescent="0.25">
      <c r="B61" s="17" t="s">
        <v>830</v>
      </c>
      <c r="C61" s="18" t="s">
        <v>838</v>
      </c>
      <c r="D61" s="704">
        <v>199</v>
      </c>
    </row>
    <row r="62" spans="2:5" s="40" customFormat="1" ht="15" customHeight="1" x14ac:dyDescent="0.25">
      <c r="B62" s="17" t="s">
        <v>831</v>
      </c>
      <c r="C62" s="18" t="s">
        <v>841</v>
      </c>
      <c r="D62" s="704">
        <v>44</v>
      </c>
    </row>
    <row r="63" spans="2:5" s="40" customFormat="1" ht="15" customHeight="1" x14ac:dyDescent="0.25">
      <c r="B63" s="17" t="s">
        <v>832</v>
      </c>
      <c r="C63" s="18" t="s">
        <v>843</v>
      </c>
      <c r="D63" s="704">
        <v>48</v>
      </c>
    </row>
    <row r="64" spans="2:5" s="40" customFormat="1" ht="15" customHeight="1" x14ac:dyDescent="0.25">
      <c r="B64" s="17" t="s">
        <v>842</v>
      </c>
      <c r="C64" s="18" t="s">
        <v>844</v>
      </c>
      <c r="D64" s="704">
        <v>25</v>
      </c>
      <c r="E64" s="183"/>
    </row>
    <row r="65" spans="2:4" s="40" customFormat="1" ht="15" customHeight="1" x14ac:dyDescent="0.25">
      <c r="B65" s="156" t="s">
        <v>21</v>
      </c>
      <c r="C65" s="157" t="s">
        <v>153</v>
      </c>
      <c r="D65" s="703">
        <f>SUM(D66)</f>
        <v>14500</v>
      </c>
    </row>
    <row r="66" spans="2:4" s="40" customFormat="1" ht="15" customHeight="1" x14ac:dyDescent="0.25">
      <c r="B66" s="154" t="s">
        <v>13</v>
      </c>
      <c r="C66" s="155" t="s">
        <v>154</v>
      </c>
      <c r="D66" s="709">
        <v>14500</v>
      </c>
    </row>
    <row r="67" spans="2:4" s="40" customFormat="1" ht="15" customHeight="1" thickBot="1" x14ac:dyDescent="0.3">
      <c r="B67" s="453" t="s">
        <v>23</v>
      </c>
      <c r="C67" s="525" t="s">
        <v>155</v>
      </c>
      <c r="D67" s="710">
        <v>375</v>
      </c>
    </row>
    <row r="68" spans="2:4" s="40" customFormat="1" ht="15" customHeight="1" thickTop="1" thickBot="1" x14ac:dyDescent="0.3">
      <c r="B68" s="327" t="s">
        <v>156</v>
      </c>
      <c r="C68" s="327"/>
      <c r="D68" s="711">
        <f>D9+D65+D67</f>
        <v>149851</v>
      </c>
    </row>
    <row r="69" spans="2:4" ht="13" thickTop="1" x14ac:dyDescent="0.25"/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  <rowBreaks count="1" manualBreakCount="1">
    <brk id="47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defaultColWidth="9.1796875" defaultRowHeight="12.5" x14ac:dyDescent="0.25"/>
  <cols>
    <col min="1" max="16384" width="9.1796875" style="212"/>
  </cols>
  <sheetData>
    <row r="1" spans="1:9" s="271" customFormat="1" ht="15" customHeight="1" x14ac:dyDescent="0.25">
      <c r="A1" s="733" t="s">
        <v>671</v>
      </c>
      <c r="B1" s="733"/>
      <c r="C1" s="733"/>
      <c r="D1" s="733"/>
      <c r="E1" s="733"/>
      <c r="F1" s="733"/>
      <c r="G1" s="733"/>
      <c r="H1" s="733"/>
      <c r="I1" s="733"/>
    </row>
    <row r="2" spans="1:9" s="271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70" t="str">
        <f>'2.sz. melléklet'!G2</f>
        <v>az 1/2016. (II.    .) önkormányzati rendelethez</v>
      </c>
    </row>
    <row r="3" spans="1:9" s="271" customFormat="1" ht="15" customHeight="1" x14ac:dyDescent="0.25">
      <c r="A3" s="272"/>
    </row>
    <row r="4" spans="1:9" s="271" customFormat="1" ht="15" customHeight="1" x14ac:dyDescent="0.25">
      <c r="A4" s="272"/>
    </row>
    <row r="5" spans="1:9" s="271" customFormat="1" ht="15" customHeight="1" x14ac:dyDescent="0.25">
      <c r="A5" s="272"/>
    </row>
    <row r="6" spans="1:9" s="271" customFormat="1" ht="15" customHeight="1" x14ac:dyDescent="0.25">
      <c r="A6" s="272"/>
    </row>
    <row r="7" spans="1:9" s="271" customFormat="1" ht="15" customHeight="1" x14ac:dyDescent="0.25">
      <c r="A7" s="272"/>
    </row>
    <row r="8" spans="1:9" s="271" customFormat="1" ht="15" customHeight="1" x14ac:dyDescent="0.25">
      <c r="A8" s="734" t="s">
        <v>258</v>
      </c>
      <c r="B8" s="734"/>
      <c r="C8" s="734"/>
      <c r="D8" s="734"/>
      <c r="E8" s="734"/>
      <c r="F8" s="734"/>
      <c r="G8" s="734"/>
      <c r="H8" s="734"/>
      <c r="I8" s="734"/>
    </row>
    <row r="9" spans="1:9" s="271" customFormat="1" ht="15" customHeight="1" x14ac:dyDescent="0.25">
      <c r="A9" s="734" t="s">
        <v>259</v>
      </c>
      <c r="B9" s="734"/>
      <c r="C9" s="734"/>
      <c r="D9" s="734"/>
      <c r="E9" s="734"/>
      <c r="F9" s="734"/>
      <c r="G9" s="734"/>
      <c r="H9" s="734"/>
      <c r="I9" s="734"/>
    </row>
    <row r="10" spans="1:9" s="271" customFormat="1" ht="15" customHeight="1" x14ac:dyDescent="0.25">
      <c r="A10" s="214"/>
    </row>
    <row r="11" spans="1:9" s="271" customFormat="1" ht="15" customHeight="1" x14ac:dyDescent="0.25">
      <c r="A11" s="217"/>
    </row>
    <row r="12" spans="1:9" s="271" customFormat="1" ht="15" customHeight="1" x14ac:dyDescent="0.25">
      <c r="A12" s="217"/>
    </row>
    <row r="13" spans="1:9" s="271" customFormat="1" ht="15" customHeight="1" x14ac:dyDescent="0.25">
      <c r="A13" s="217"/>
    </row>
    <row r="14" spans="1:9" s="271" customFormat="1" ht="15" customHeight="1" x14ac:dyDescent="0.25">
      <c r="A14" s="217"/>
    </row>
    <row r="15" spans="1:9" s="271" customFormat="1" ht="15" customHeight="1" x14ac:dyDescent="0.25">
      <c r="A15" s="217"/>
    </row>
    <row r="16" spans="1:9" s="271" customFormat="1" ht="15" customHeight="1" x14ac:dyDescent="0.25">
      <c r="A16" s="217"/>
    </row>
    <row r="17" spans="1:9" s="271" customFormat="1" ht="15" customHeight="1" x14ac:dyDescent="0.25">
      <c r="A17" s="217"/>
    </row>
    <row r="18" spans="1:9" s="271" customFormat="1" ht="15" customHeight="1" x14ac:dyDescent="0.25">
      <c r="A18" s="734" t="s">
        <v>260</v>
      </c>
      <c r="B18" s="734"/>
      <c r="C18" s="734"/>
      <c r="D18" s="734"/>
      <c r="E18" s="734"/>
      <c r="F18" s="734"/>
      <c r="G18" s="734"/>
      <c r="H18" s="734"/>
      <c r="I18" s="734"/>
    </row>
    <row r="19" spans="1:9" ht="13" x14ac:dyDescent="0.3">
      <c r="A19" s="273"/>
    </row>
    <row r="20" spans="1:9" ht="13" x14ac:dyDescent="0.3">
      <c r="A20" s="273"/>
    </row>
    <row r="21" spans="1:9" ht="13" x14ac:dyDescent="0.3">
      <c r="A21" s="273"/>
    </row>
    <row r="22" spans="1:9" ht="13" x14ac:dyDescent="0.3">
      <c r="A22" s="273"/>
    </row>
    <row r="23" spans="1:9" ht="13" x14ac:dyDescent="0.3">
      <c r="A23" s="273"/>
    </row>
    <row r="24" spans="1:9" ht="13" x14ac:dyDescent="0.3">
      <c r="A24" s="273"/>
    </row>
    <row r="25" spans="1:9" ht="13" x14ac:dyDescent="0.3">
      <c r="A25" s="273"/>
    </row>
    <row r="26" spans="1:9" ht="13" x14ac:dyDescent="0.3">
      <c r="A26" s="273"/>
    </row>
    <row r="27" spans="1:9" ht="13" x14ac:dyDescent="0.3">
      <c r="A27" s="273"/>
    </row>
    <row r="28" spans="1:9" ht="13" x14ac:dyDescent="0.3">
      <c r="A28" s="273"/>
    </row>
    <row r="29" spans="1:9" ht="13" x14ac:dyDescent="0.3">
      <c r="A29" s="273"/>
    </row>
    <row r="30" spans="1:9" ht="13" x14ac:dyDescent="0.3">
      <c r="A30" s="273"/>
    </row>
    <row r="31" spans="1:9" ht="13" x14ac:dyDescent="0.3">
      <c r="A31" s="273"/>
    </row>
    <row r="32" spans="1:9" ht="13" x14ac:dyDescent="0.3">
      <c r="A32" s="273"/>
    </row>
    <row r="33" spans="1:1" ht="13" x14ac:dyDescent="0.3">
      <c r="A33" s="273"/>
    </row>
    <row r="34" spans="1:1" ht="13" x14ac:dyDescent="0.3">
      <c r="A34" s="273"/>
    </row>
    <row r="35" spans="1:1" ht="13" x14ac:dyDescent="0.3">
      <c r="A35" s="273"/>
    </row>
    <row r="36" spans="1:1" ht="13" x14ac:dyDescent="0.3">
      <c r="A36" s="273"/>
    </row>
    <row r="37" spans="1:1" ht="13" x14ac:dyDescent="0.3">
      <c r="A37" s="273"/>
    </row>
    <row r="38" spans="1:1" ht="13" x14ac:dyDescent="0.3">
      <c r="A38" s="273"/>
    </row>
    <row r="39" spans="1:1" ht="13" x14ac:dyDescent="0.3">
      <c r="A39" s="273"/>
    </row>
    <row r="40" spans="1:1" ht="13" x14ac:dyDescent="0.3">
      <c r="A40" s="273"/>
    </row>
    <row r="41" spans="1:1" ht="13" x14ac:dyDescent="0.3">
      <c r="A41" s="273"/>
    </row>
    <row r="42" spans="1:1" ht="13" x14ac:dyDescent="0.3">
      <c r="A42" s="273"/>
    </row>
    <row r="43" spans="1:1" ht="13" x14ac:dyDescent="0.3">
      <c r="A43" s="273"/>
    </row>
    <row r="44" spans="1:1" ht="13" x14ac:dyDescent="0.3">
      <c r="A44" s="273"/>
    </row>
    <row r="45" spans="1:1" ht="13" x14ac:dyDescent="0.3">
      <c r="A45" s="273"/>
    </row>
    <row r="46" spans="1:1" ht="13" x14ac:dyDescent="0.3">
      <c r="A46" s="273"/>
    </row>
    <row r="47" spans="1:1" ht="13" x14ac:dyDescent="0.3">
      <c r="A47" s="273"/>
    </row>
    <row r="48" spans="1:1" ht="13" x14ac:dyDescent="0.3">
      <c r="A48" s="273"/>
    </row>
    <row r="49" spans="1:1" ht="13" x14ac:dyDescent="0.3">
      <c r="A49" s="273"/>
    </row>
    <row r="50" spans="1:1" ht="13" x14ac:dyDescent="0.3">
      <c r="A50" s="273"/>
    </row>
    <row r="51" spans="1:1" ht="13" x14ac:dyDescent="0.3">
      <c r="A51" s="273"/>
    </row>
    <row r="52" spans="1:1" ht="13" x14ac:dyDescent="0.3">
      <c r="A52" s="273"/>
    </row>
  </sheetData>
  <mergeCells count="4">
    <mergeCell ref="A1:I1"/>
    <mergeCell ref="A8:I8"/>
    <mergeCell ref="A9:I9"/>
    <mergeCell ref="A18:I18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I23" sqref="I23"/>
    </sheetView>
  </sheetViews>
  <sheetFormatPr defaultRowHeight="12.5" x14ac:dyDescent="0.25"/>
  <cols>
    <col min="1" max="1" width="5.7265625" style="1" customWidth="1"/>
    <col min="2" max="2" width="5.7265625" customWidth="1"/>
    <col min="3" max="3" width="30.81640625" style="1" customWidth="1"/>
    <col min="4" max="6" width="9.1796875" style="1"/>
    <col min="7" max="7" width="11.7265625" style="1" customWidth="1"/>
  </cols>
  <sheetData>
    <row r="1" spans="1:8" ht="15" customHeight="1" x14ac:dyDescent="0.25">
      <c r="C1" s="3"/>
      <c r="D1" s="3"/>
      <c r="E1" s="3"/>
      <c r="F1" s="3"/>
      <c r="G1" s="2" t="s">
        <v>672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1/2016. (II.    .) önkormányzati rendelethez</v>
      </c>
    </row>
    <row r="3" spans="1:8" ht="15" customHeight="1" x14ac:dyDescent="0.25">
      <c r="C3" s="4"/>
    </row>
    <row r="4" spans="1:8" ht="15" customHeight="1" x14ac:dyDescent="0.25">
      <c r="A4" s="750" t="s">
        <v>157</v>
      </c>
      <c r="B4" s="750"/>
      <c r="C4" s="750"/>
      <c r="D4" s="750"/>
      <c r="E4" s="750"/>
      <c r="F4" s="750"/>
      <c r="G4" s="750"/>
      <c r="H4" s="750"/>
    </row>
    <row r="5" spans="1:8" ht="15" customHeight="1" x14ac:dyDescent="0.25">
      <c r="A5" s="750" t="s">
        <v>750</v>
      </c>
      <c r="B5" s="750"/>
      <c r="C5" s="750"/>
      <c r="D5" s="750"/>
      <c r="E5" s="750"/>
      <c r="F5" s="750"/>
      <c r="G5" s="750"/>
      <c r="H5" s="750"/>
    </row>
    <row r="6" spans="1:8" ht="15" customHeight="1" x14ac:dyDescent="0.25">
      <c r="B6" s="1"/>
    </row>
    <row r="7" spans="1:8" ht="15" customHeight="1" thickBot="1" x14ac:dyDescent="0.3">
      <c r="B7" s="1"/>
      <c r="G7" s="68" t="s">
        <v>387</v>
      </c>
    </row>
    <row r="8" spans="1:8" ht="23.5" thickTop="1" x14ac:dyDescent="0.25">
      <c r="A8" s="150" t="s">
        <v>151</v>
      </c>
      <c r="B8" s="781" t="s">
        <v>152</v>
      </c>
      <c r="C8" s="781"/>
      <c r="D8" s="781"/>
      <c r="E8" s="781"/>
      <c r="F8" s="782"/>
      <c r="G8" s="10" t="s">
        <v>738</v>
      </c>
    </row>
    <row r="9" spans="1:8" ht="15" customHeight="1" thickBot="1" x14ac:dyDescent="0.3">
      <c r="A9" s="152" t="s">
        <v>3</v>
      </c>
      <c r="B9" s="779" t="s">
        <v>4</v>
      </c>
      <c r="C9" s="779"/>
      <c r="D9" s="779"/>
      <c r="E9" s="779"/>
      <c r="F9" s="780"/>
      <c r="G9" s="684" t="s">
        <v>5</v>
      </c>
    </row>
    <row r="10" spans="1:8" ht="15" customHeight="1" thickTop="1" x14ac:dyDescent="0.25">
      <c r="A10" s="359" t="s">
        <v>136</v>
      </c>
      <c r="B10" s="778" t="s">
        <v>388</v>
      </c>
      <c r="C10" s="778"/>
      <c r="D10" s="778"/>
      <c r="E10" s="331"/>
      <c r="F10" s="348"/>
      <c r="G10" s="685"/>
    </row>
    <row r="11" spans="1:8" ht="15" customHeight="1" x14ac:dyDescent="0.25">
      <c r="A11" s="360" t="s">
        <v>137</v>
      </c>
      <c r="B11" s="789" t="s">
        <v>389</v>
      </c>
      <c r="C11" s="789"/>
      <c r="D11" s="789"/>
      <c r="E11" s="789"/>
      <c r="F11" s="349"/>
      <c r="G11" s="686">
        <f>SUM(E12:E15)</f>
        <v>16184615</v>
      </c>
    </row>
    <row r="12" spans="1:8" ht="15" customHeight="1" x14ac:dyDescent="0.25">
      <c r="A12" s="360"/>
      <c r="B12" s="6" t="s">
        <v>390</v>
      </c>
      <c r="C12" s="334" t="s">
        <v>391</v>
      </c>
      <c r="D12" s="334"/>
      <c r="E12" s="335">
        <v>2943600</v>
      </c>
      <c r="F12" s="349"/>
      <c r="G12" s="687"/>
    </row>
    <row r="13" spans="1:8" ht="15" customHeight="1" x14ac:dyDescent="0.25">
      <c r="A13" s="360"/>
      <c r="B13" s="6" t="s">
        <v>392</v>
      </c>
      <c r="C13" s="334" t="s">
        <v>393</v>
      </c>
      <c r="D13" s="334"/>
      <c r="E13" s="335">
        <v>9792000</v>
      </c>
      <c r="F13" s="349"/>
      <c r="G13" s="687"/>
    </row>
    <row r="14" spans="1:8" ht="15" customHeight="1" x14ac:dyDescent="0.25">
      <c r="A14" s="360"/>
      <c r="B14" s="6" t="s">
        <v>394</v>
      </c>
      <c r="C14" s="334" t="s">
        <v>395</v>
      </c>
      <c r="D14" s="334"/>
      <c r="E14" s="335">
        <v>668265</v>
      </c>
      <c r="F14" s="349"/>
      <c r="G14" s="687"/>
    </row>
    <row r="15" spans="1:8" ht="15" customHeight="1" x14ac:dyDescent="0.25">
      <c r="A15" s="361"/>
      <c r="B15" s="6" t="s">
        <v>396</v>
      </c>
      <c r="C15" s="336" t="s">
        <v>397</v>
      </c>
      <c r="D15" s="336"/>
      <c r="E15" s="337">
        <v>2780750</v>
      </c>
      <c r="F15" s="349"/>
      <c r="G15" s="687"/>
    </row>
    <row r="16" spans="1:8" ht="15" customHeight="1" x14ac:dyDescent="0.25">
      <c r="A16" s="360" t="s">
        <v>138</v>
      </c>
      <c r="B16" s="330" t="s">
        <v>398</v>
      </c>
      <c r="C16" s="330"/>
      <c r="D16" s="330"/>
      <c r="E16" s="339">
        <v>5000000</v>
      </c>
      <c r="F16" s="350"/>
      <c r="G16" s="688">
        <f>SUM(E16:E17)</f>
        <v>3631697</v>
      </c>
    </row>
    <row r="17" spans="1:7" ht="15" customHeight="1" x14ac:dyDescent="0.25">
      <c r="A17" s="361"/>
      <c r="B17" s="328"/>
      <c r="C17" s="332" t="s">
        <v>405</v>
      </c>
      <c r="D17" s="333"/>
      <c r="E17" s="340">
        <v>-1368303</v>
      </c>
      <c r="F17" s="351"/>
      <c r="G17" s="689"/>
    </row>
    <row r="18" spans="1:7" ht="15" customHeight="1" x14ac:dyDescent="0.25">
      <c r="A18" s="361" t="s">
        <v>698</v>
      </c>
      <c r="B18" s="610" t="s">
        <v>413</v>
      </c>
      <c r="C18" s="611"/>
      <c r="D18" s="611"/>
      <c r="E18" s="611"/>
      <c r="F18" s="612"/>
      <c r="G18" s="690">
        <v>135150</v>
      </c>
    </row>
    <row r="19" spans="1:7" ht="15" customHeight="1" x14ac:dyDescent="0.25">
      <c r="A19" s="620" t="s">
        <v>699</v>
      </c>
      <c r="B19" s="621" t="s">
        <v>411</v>
      </c>
      <c r="C19" s="328"/>
      <c r="D19" s="328"/>
      <c r="E19" s="328"/>
      <c r="F19" s="351"/>
      <c r="G19" s="691">
        <v>24093200</v>
      </c>
    </row>
    <row r="20" spans="1:7" ht="15" customHeight="1" thickBot="1" x14ac:dyDescent="0.3">
      <c r="A20" s="361" t="s">
        <v>752</v>
      </c>
      <c r="B20" s="696" t="s">
        <v>753</v>
      </c>
      <c r="C20" s="329"/>
      <c r="D20" s="329"/>
      <c r="E20" s="329"/>
      <c r="F20" s="349"/>
      <c r="G20" s="686">
        <v>56134</v>
      </c>
    </row>
    <row r="21" spans="1:7" ht="15" customHeight="1" thickBot="1" x14ac:dyDescent="0.3">
      <c r="A21" s="346" t="s">
        <v>13</v>
      </c>
      <c r="B21" s="347" t="s">
        <v>703</v>
      </c>
      <c r="C21" s="355"/>
      <c r="D21" s="356"/>
      <c r="E21" s="357"/>
      <c r="F21" s="358"/>
      <c r="G21" s="692">
        <f>SUM(G11:G20)</f>
        <v>44100796</v>
      </c>
    </row>
    <row r="22" spans="1:7" ht="15" customHeight="1" x14ac:dyDescent="0.25">
      <c r="A22" s="454" t="s">
        <v>16</v>
      </c>
      <c r="B22" s="329" t="s">
        <v>751</v>
      </c>
      <c r="C22" s="338"/>
      <c r="D22" s="336"/>
      <c r="E22" s="341"/>
      <c r="F22" s="349"/>
      <c r="G22" s="686">
        <v>4477440</v>
      </c>
    </row>
    <row r="23" spans="1:7" ht="15" customHeight="1" x14ac:dyDescent="0.25">
      <c r="A23" s="360" t="s">
        <v>17</v>
      </c>
      <c r="B23" s="329" t="s">
        <v>402</v>
      </c>
      <c r="C23" s="329"/>
      <c r="D23" s="329"/>
      <c r="E23" s="329"/>
      <c r="F23" s="349"/>
      <c r="G23" s="686">
        <v>1093951</v>
      </c>
    </row>
    <row r="24" spans="1:7" ht="15" customHeight="1" x14ac:dyDescent="0.25">
      <c r="A24" s="360" t="s">
        <v>608</v>
      </c>
      <c r="B24" s="329" t="s">
        <v>754</v>
      </c>
      <c r="C24" s="329"/>
      <c r="D24" s="329"/>
      <c r="E24" s="329"/>
      <c r="F24" s="349"/>
      <c r="G24" s="686">
        <v>55360</v>
      </c>
    </row>
    <row r="25" spans="1:7" ht="15" customHeight="1" thickBot="1" x14ac:dyDescent="0.3">
      <c r="A25" s="360" t="s">
        <v>734</v>
      </c>
      <c r="B25" s="329" t="s">
        <v>735</v>
      </c>
      <c r="C25" s="329"/>
      <c r="D25" s="329"/>
      <c r="E25" s="329"/>
      <c r="F25" s="349"/>
      <c r="G25" s="686"/>
    </row>
    <row r="26" spans="1:7" ht="15" customHeight="1" thickBot="1" x14ac:dyDescent="0.3">
      <c r="A26" s="346" t="s">
        <v>14</v>
      </c>
      <c r="B26" s="347" t="s">
        <v>700</v>
      </c>
      <c r="C26" s="362"/>
      <c r="D26" s="362"/>
      <c r="E26" s="357"/>
      <c r="F26" s="358"/>
      <c r="G26" s="693">
        <f>SUM(G22:G24)</f>
        <v>5626751</v>
      </c>
    </row>
    <row r="27" spans="1:7" s="366" customFormat="1" ht="15" customHeight="1" thickBot="1" x14ac:dyDescent="0.3">
      <c r="A27" s="367" t="s">
        <v>140</v>
      </c>
      <c r="B27" s="369" t="s">
        <v>409</v>
      </c>
      <c r="C27" s="370"/>
      <c r="D27" s="368"/>
      <c r="E27" s="364"/>
      <c r="F27" s="365"/>
      <c r="G27" s="694">
        <v>1200000</v>
      </c>
    </row>
    <row r="28" spans="1:7" s="366" customFormat="1" ht="15" customHeight="1" thickBot="1" x14ac:dyDescent="0.3">
      <c r="A28" s="346" t="s">
        <v>52</v>
      </c>
      <c r="B28" s="347" t="s">
        <v>702</v>
      </c>
      <c r="C28" s="362"/>
      <c r="D28" s="362"/>
      <c r="E28" s="357"/>
      <c r="F28" s="358"/>
      <c r="G28" s="693">
        <f>SUM(G27)</f>
        <v>1200000</v>
      </c>
    </row>
    <row r="29" spans="1:7" ht="15" customHeight="1" x14ac:dyDescent="0.25">
      <c r="A29" s="360" t="s">
        <v>406</v>
      </c>
      <c r="B29" s="789" t="s">
        <v>704</v>
      </c>
      <c r="C29" s="789"/>
      <c r="D29" s="789"/>
      <c r="E29" s="789"/>
      <c r="F29" s="790"/>
      <c r="G29" s="686">
        <f>D34+E34+F34</f>
        <v>11304300</v>
      </c>
    </row>
    <row r="30" spans="1:7" ht="15" customHeight="1" x14ac:dyDescent="0.25">
      <c r="A30" s="360"/>
      <c r="B30" s="329"/>
      <c r="C30" s="342"/>
      <c r="D30" s="343" t="s">
        <v>403</v>
      </c>
      <c r="E30" s="343" t="s">
        <v>404</v>
      </c>
      <c r="F30" s="352"/>
      <c r="G30" s="687"/>
    </row>
    <row r="31" spans="1:7" ht="15" customHeight="1" x14ac:dyDescent="0.25">
      <c r="A31" s="360"/>
      <c r="B31" s="329"/>
      <c r="C31" s="336" t="s">
        <v>399</v>
      </c>
      <c r="D31" s="335">
        <v>6031200</v>
      </c>
      <c r="E31" s="335">
        <v>3015600</v>
      </c>
      <c r="F31" s="353">
        <v>73500</v>
      </c>
      <c r="G31" s="687"/>
    </row>
    <row r="32" spans="1:7" ht="15" customHeight="1" x14ac:dyDescent="0.25">
      <c r="A32" s="360"/>
      <c r="B32" s="329"/>
      <c r="C32" s="336" t="s">
        <v>400</v>
      </c>
      <c r="D32" s="335">
        <v>1200000</v>
      </c>
      <c r="E32" s="335">
        <v>600000</v>
      </c>
      <c r="F32" s="353"/>
      <c r="G32" s="687"/>
    </row>
    <row r="33" spans="1:7" ht="15" customHeight="1" x14ac:dyDescent="0.25">
      <c r="A33" s="360"/>
      <c r="B33" s="329"/>
      <c r="C33" s="336" t="s">
        <v>612</v>
      </c>
      <c r="D33" s="337"/>
      <c r="E33" s="337"/>
      <c r="F33" s="354">
        <v>384000</v>
      </c>
      <c r="G33" s="687"/>
    </row>
    <row r="34" spans="1:7" ht="15" customHeight="1" x14ac:dyDescent="0.25">
      <c r="A34" s="361"/>
      <c r="B34" s="329"/>
      <c r="C34" s="336" t="s">
        <v>401</v>
      </c>
      <c r="D34" s="345">
        <f>SUM(D31:D33)</f>
        <v>7231200</v>
      </c>
      <c r="E34" s="345">
        <f>SUM(E31:E33)</f>
        <v>3615600</v>
      </c>
      <c r="F34" s="456">
        <f>SUM(F31:F33)</f>
        <v>457500</v>
      </c>
      <c r="G34" s="687"/>
    </row>
    <row r="35" spans="1:7" ht="15" customHeight="1" x14ac:dyDescent="0.25">
      <c r="A35" s="360" t="s">
        <v>407</v>
      </c>
      <c r="B35" s="791" t="s">
        <v>705</v>
      </c>
      <c r="C35" s="791"/>
      <c r="D35" s="343" t="s">
        <v>403</v>
      </c>
      <c r="E35" s="343" t="s">
        <v>404</v>
      </c>
      <c r="F35" s="350"/>
      <c r="G35" s="688">
        <f>D36+E36</f>
        <v>1520000</v>
      </c>
    </row>
    <row r="36" spans="1:7" ht="15" customHeight="1" thickBot="1" x14ac:dyDescent="0.3">
      <c r="A36" s="361"/>
      <c r="B36" s="328"/>
      <c r="C36" s="344"/>
      <c r="D36" s="337">
        <v>1013333</v>
      </c>
      <c r="E36" s="340">
        <v>506667</v>
      </c>
      <c r="F36" s="351"/>
      <c r="G36" s="689"/>
    </row>
    <row r="37" spans="1:7" ht="15" customHeight="1" thickBot="1" x14ac:dyDescent="0.3">
      <c r="A37" s="346" t="s">
        <v>53</v>
      </c>
      <c r="B37" s="347" t="s">
        <v>701</v>
      </c>
      <c r="C37" s="363"/>
      <c r="D37" s="363"/>
      <c r="E37" s="363"/>
      <c r="F37" s="358"/>
      <c r="G37" s="693">
        <f>SUM(G29:G36)</f>
        <v>12824300</v>
      </c>
    </row>
    <row r="38" spans="1:7" ht="15" customHeight="1" x14ac:dyDescent="0.3">
      <c r="A38" s="783" t="s">
        <v>414</v>
      </c>
      <c r="B38" s="784"/>
      <c r="C38" s="784"/>
      <c r="D38" s="784"/>
      <c r="E38" s="784"/>
      <c r="F38" s="785"/>
      <c r="G38" s="686">
        <f>G21+G26+G28+G37</f>
        <v>63751847</v>
      </c>
    </row>
    <row r="39" spans="1:7" ht="15" customHeight="1" thickBot="1" x14ac:dyDescent="0.3">
      <c r="A39" s="786"/>
      <c r="B39" s="787"/>
      <c r="C39" s="787"/>
      <c r="D39" s="787"/>
      <c r="E39" s="787"/>
      <c r="F39" s="788"/>
      <c r="G39" s="695" t="s">
        <v>755</v>
      </c>
    </row>
    <row r="40" spans="1:7" ht="13" thickTop="1" x14ac:dyDescent="0.25"/>
  </sheetData>
  <sheetProtection selectLockedCells="1" selectUnlockedCells="1"/>
  <mergeCells count="10">
    <mergeCell ref="A38:F38"/>
    <mergeCell ref="A39:F39"/>
    <mergeCell ref="B29:F29"/>
    <mergeCell ref="B35:C35"/>
    <mergeCell ref="B11:E11"/>
    <mergeCell ref="B10:D10"/>
    <mergeCell ref="A4:H4"/>
    <mergeCell ref="A5:H5"/>
    <mergeCell ref="B9:F9"/>
    <mergeCell ref="B8:F8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workbookViewId="0">
      <selection activeCell="J135" sqref="J135:J136"/>
    </sheetView>
  </sheetViews>
  <sheetFormatPr defaultColWidth="9.1796875" defaultRowHeight="12.5" x14ac:dyDescent="0.25"/>
  <cols>
    <col min="1" max="7" width="3.7265625" style="282" customWidth="1"/>
    <col min="8" max="9" width="5.7265625" style="282" customWidth="1"/>
    <col min="10" max="10" width="15.81640625" style="282" customWidth="1"/>
    <col min="11" max="14" width="7.7265625" style="282" customWidth="1"/>
    <col min="15" max="16384" width="9.1796875" style="212"/>
  </cols>
  <sheetData>
    <row r="1" spans="1:14" s="215" customFormat="1" ht="15" customHeight="1" x14ac:dyDescent="0.25">
      <c r="A1" s="733" t="s">
        <v>673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</row>
    <row r="2" spans="1:14" s="215" customFormat="1" ht="15" customHeight="1" x14ac:dyDescent="0.25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70" t="str">
        <f>'2.sz. melléklet'!G2</f>
        <v>az 1/2016. (II.    .) önkormányzati rendelethez</v>
      </c>
    </row>
    <row r="3" spans="1:14" s="215" customFormat="1" ht="15" customHeight="1" x14ac:dyDescent="0.25">
      <c r="A3" s="217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s="215" customFormat="1" ht="15" customHeight="1" x14ac:dyDescent="0.25">
      <c r="A4" s="270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4" s="215" customFormat="1" ht="15" customHeight="1" x14ac:dyDescent="0.25">
      <c r="A5" s="734" t="s">
        <v>261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</row>
    <row r="6" spans="1:14" s="215" customFormat="1" ht="15" customHeight="1" thickBot="1" x14ac:dyDescent="0.3">
      <c r="A6" s="796"/>
      <c r="B6" s="796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</row>
    <row r="7" spans="1:14" s="215" customFormat="1" ht="12.75" customHeight="1" thickTop="1" x14ac:dyDescent="0.25">
      <c r="A7" s="735" t="s">
        <v>262</v>
      </c>
      <c r="B7" s="737"/>
      <c r="C7" s="737"/>
      <c r="D7" s="737"/>
      <c r="E7" s="737"/>
      <c r="F7" s="737"/>
      <c r="G7" s="737"/>
      <c r="H7" s="797" t="s">
        <v>263</v>
      </c>
      <c r="I7" s="797"/>
      <c r="J7" s="797"/>
      <c r="K7" s="797"/>
      <c r="L7" s="797"/>
      <c r="M7" s="797"/>
      <c r="N7" s="798"/>
    </row>
    <row r="8" spans="1:14" s="215" customFormat="1" ht="12.75" customHeight="1" x14ac:dyDescent="0.25">
      <c r="A8" s="736"/>
      <c r="B8" s="739"/>
      <c r="C8" s="739"/>
      <c r="D8" s="739"/>
      <c r="E8" s="739"/>
      <c r="F8" s="739"/>
      <c r="G8" s="739"/>
      <c r="H8" s="799" t="s">
        <v>264</v>
      </c>
      <c r="I8" s="799"/>
      <c r="J8" s="799"/>
      <c r="K8" s="799"/>
      <c r="L8" s="799"/>
      <c r="M8" s="799"/>
      <c r="N8" s="800"/>
    </row>
    <row r="9" spans="1:14" s="215" customFormat="1" ht="12.75" customHeight="1" x14ac:dyDescent="0.25">
      <c r="A9" s="736"/>
      <c r="B9" s="739"/>
      <c r="C9" s="739"/>
      <c r="D9" s="739"/>
      <c r="E9" s="739"/>
      <c r="F9" s="739"/>
      <c r="G9" s="739"/>
      <c r="H9" s="799" t="s">
        <v>265</v>
      </c>
      <c r="I9" s="799"/>
      <c r="J9" s="799"/>
      <c r="K9" s="799"/>
      <c r="L9" s="799"/>
      <c r="M9" s="799"/>
      <c r="N9" s="800"/>
    </row>
    <row r="10" spans="1:14" s="215" customFormat="1" ht="12.75" customHeight="1" x14ac:dyDescent="0.25">
      <c r="A10" s="736"/>
      <c r="B10" s="739"/>
      <c r="C10" s="739"/>
      <c r="D10" s="739"/>
      <c r="E10" s="739"/>
      <c r="F10" s="739"/>
      <c r="G10" s="739"/>
      <c r="H10" s="799" t="s">
        <v>266</v>
      </c>
      <c r="I10" s="799"/>
      <c r="J10" s="799"/>
      <c r="K10" s="799"/>
      <c r="L10" s="799"/>
      <c r="M10" s="799"/>
      <c r="N10" s="800"/>
    </row>
    <row r="11" spans="1:14" s="215" customFormat="1" ht="12.75" customHeight="1" x14ac:dyDescent="0.25">
      <c r="A11" s="736"/>
      <c r="B11" s="739"/>
      <c r="C11" s="739"/>
      <c r="D11" s="739"/>
      <c r="E11" s="739"/>
      <c r="F11" s="739"/>
      <c r="G11" s="739"/>
      <c r="H11" s="799" t="s">
        <v>267</v>
      </c>
      <c r="I11" s="799"/>
      <c r="J11" s="799"/>
      <c r="K11" s="799"/>
      <c r="L11" s="799"/>
      <c r="M11" s="799"/>
      <c r="N11" s="800"/>
    </row>
    <row r="12" spans="1:14" s="215" customFormat="1" ht="12.75" customHeight="1" x14ac:dyDescent="0.25">
      <c r="A12" s="736"/>
      <c r="B12" s="739"/>
      <c r="C12" s="739"/>
      <c r="D12" s="739"/>
      <c r="E12" s="739"/>
      <c r="F12" s="739"/>
      <c r="G12" s="739"/>
      <c r="H12" s="739" t="s">
        <v>268</v>
      </c>
      <c r="I12" s="739"/>
      <c r="J12" s="739" t="s">
        <v>2</v>
      </c>
      <c r="K12" s="739" t="s">
        <v>269</v>
      </c>
      <c r="L12" s="218" t="s">
        <v>270</v>
      </c>
      <c r="M12" s="218" t="s">
        <v>271</v>
      </c>
      <c r="N12" s="219" t="s">
        <v>272</v>
      </c>
    </row>
    <row r="13" spans="1:14" s="215" customFormat="1" ht="12.75" customHeight="1" x14ac:dyDescent="0.25">
      <c r="A13" s="736"/>
      <c r="B13" s="739"/>
      <c r="C13" s="739"/>
      <c r="D13" s="739"/>
      <c r="E13" s="739"/>
      <c r="F13" s="739"/>
      <c r="G13" s="739"/>
      <c r="H13" s="739"/>
      <c r="I13" s="739"/>
      <c r="J13" s="739"/>
      <c r="K13" s="739"/>
      <c r="L13" s="739" t="s">
        <v>273</v>
      </c>
      <c r="M13" s="739"/>
      <c r="N13" s="740"/>
    </row>
    <row r="14" spans="1:14" s="215" customFormat="1" ht="12.75" customHeight="1" thickBot="1" x14ac:dyDescent="0.3">
      <c r="A14" s="801">
        <v>1</v>
      </c>
      <c r="B14" s="802"/>
      <c r="C14" s="802"/>
      <c r="D14" s="802"/>
      <c r="E14" s="802"/>
      <c r="F14" s="802"/>
      <c r="G14" s="802"/>
      <c r="H14" s="802">
        <v>2</v>
      </c>
      <c r="I14" s="802"/>
      <c r="J14" s="275">
        <v>3</v>
      </c>
      <c r="K14" s="275">
        <v>4</v>
      </c>
      <c r="L14" s="275">
        <v>5</v>
      </c>
      <c r="M14" s="275">
        <v>6</v>
      </c>
      <c r="N14" s="276">
        <v>7</v>
      </c>
    </row>
    <row r="15" spans="1:14" s="215" customFormat="1" ht="12.75" customHeight="1" thickTop="1" x14ac:dyDescent="0.25">
      <c r="A15" s="277" t="s">
        <v>274</v>
      </c>
      <c r="B15" s="278" t="s">
        <v>275</v>
      </c>
      <c r="C15" s="278" t="s">
        <v>276</v>
      </c>
      <c r="D15" s="278" t="s">
        <v>276</v>
      </c>
      <c r="E15" s="278" t="s">
        <v>277</v>
      </c>
      <c r="F15" s="278" t="s">
        <v>278</v>
      </c>
      <c r="G15" s="278"/>
      <c r="H15" s="279">
        <v>0</v>
      </c>
      <c r="I15" s="278"/>
      <c r="J15" s="803"/>
      <c r="K15" s="794"/>
      <c r="L15" s="794"/>
      <c r="M15" s="794"/>
      <c r="N15" s="792"/>
    </row>
    <row r="16" spans="1:14" s="215" customFormat="1" ht="12.75" customHeight="1" x14ac:dyDescent="0.25">
      <c r="A16" s="736" t="s">
        <v>279</v>
      </c>
      <c r="B16" s="739"/>
      <c r="C16" s="739"/>
      <c r="D16" s="739"/>
      <c r="E16" s="739"/>
      <c r="F16" s="739"/>
      <c r="G16" s="739"/>
      <c r="H16" s="739"/>
      <c r="I16" s="739"/>
      <c r="J16" s="739"/>
      <c r="K16" s="795"/>
      <c r="L16" s="795"/>
      <c r="M16" s="795"/>
      <c r="N16" s="793"/>
    </row>
    <row r="17" spans="1:14" s="215" customFormat="1" ht="12.75" customHeight="1" x14ac:dyDescent="0.25">
      <c r="A17" s="736"/>
      <c r="B17" s="739"/>
      <c r="C17" s="739"/>
      <c r="D17" s="739"/>
      <c r="E17" s="739"/>
      <c r="F17" s="739"/>
      <c r="G17" s="739"/>
      <c r="H17" s="281">
        <v>0</v>
      </c>
      <c r="I17" s="274"/>
      <c r="J17" s="739"/>
      <c r="K17" s="795"/>
      <c r="L17" s="795"/>
      <c r="M17" s="795"/>
      <c r="N17" s="793"/>
    </row>
    <row r="18" spans="1:14" s="215" customFormat="1" ht="12.75" customHeight="1" x14ac:dyDescent="0.25">
      <c r="A18" s="736"/>
      <c r="B18" s="739"/>
      <c r="C18" s="739"/>
      <c r="D18" s="739"/>
      <c r="E18" s="739"/>
      <c r="F18" s="739"/>
      <c r="G18" s="739"/>
      <c r="H18" s="739"/>
      <c r="I18" s="739"/>
      <c r="J18" s="739"/>
      <c r="K18" s="795"/>
      <c r="L18" s="795"/>
      <c r="M18" s="795"/>
      <c r="N18" s="793"/>
    </row>
    <row r="19" spans="1:14" s="215" customFormat="1" ht="12.75" customHeight="1" x14ac:dyDescent="0.25">
      <c r="A19" s="736"/>
      <c r="B19" s="739"/>
      <c r="C19" s="739"/>
      <c r="D19" s="739"/>
      <c r="E19" s="739"/>
      <c r="F19" s="739"/>
      <c r="G19" s="739"/>
      <c r="H19" s="281">
        <v>0</v>
      </c>
      <c r="I19" s="274" t="s">
        <v>274</v>
      </c>
      <c r="J19" s="739" t="s">
        <v>280</v>
      </c>
      <c r="K19" s="795" t="s">
        <v>281</v>
      </c>
      <c r="L19" s="795"/>
      <c r="M19" s="795"/>
      <c r="N19" s="793"/>
    </row>
    <row r="20" spans="1:14" s="215" customFormat="1" ht="12.75" customHeight="1" x14ac:dyDescent="0.25">
      <c r="A20" s="736"/>
      <c r="B20" s="739"/>
      <c r="C20" s="739"/>
      <c r="D20" s="739"/>
      <c r="E20" s="739"/>
      <c r="F20" s="739"/>
      <c r="G20" s="739"/>
      <c r="H20" s="739"/>
      <c r="I20" s="739"/>
      <c r="J20" s="739"/>
      <c r="K20" s="795"/>
      <c r="L20" s="795"/>
      <c r="M20" s="795"/>
      <c r="N20" s="793"/>
    </row>
    <row r="21" spans="1:14" s="215" customFormat="1" ht="12.75" customHeight="1" x14ac:dyDescent="0.25">
      <c r="A21" s="736"/>
      <c r="B21" s="739"/>
      <c r="C21" s="739"/>
      <c r="D21" s="739"/>
      <c r="E21" s="739"/>
      <c r="F21" s="739"/>
      <c r="G21" s="739"/>
      <c r="H21" s="281">
        <v>0</v>
      </c>
      <c r="I21" s="274"/>
      <c r="J21" s="739"/>
      <c r="K21" s="795"/>
      <c r="L21" s="795"/>
      <c r="M21" s="795"/>
      <c r="N21" s="793"/>
    </row>
    <row r="22" spans="1:14" s="215" customFormat="1" ht="12.75" customHeight="1" x14ac:dyDescent="0.25">
      <c r="A22" s="736"/>
      <c r="B22" s="739"/>
      <c r="C22" s="739"/>
      <c r="D22" s="739"/>
      <c r="E22" s="739"/>
      <c r="F22" s="739"/>
      <c r="G22" s="739"/>
      <c r="H22" s="739"/>
      <c r="I22" s="739"/>
      <c r="J22" s="739"/>
      <c r="K22" s="795"/>
      <c r="L22" s="795"/>
      <c r="M22" s="795"/>
      <c r="N22" s="793"/>
    </row>
    <row r="23" spans="1:14" s="215" customFormat="1" ht="12.75" customHeight="1" x14ac:dyDescent="0.25">
      <c r="A23" s="229" t="s">
        <v>274</v>
      </c>
      <c r="B23" s="274" t="s">
        <v>275</v>
      </c>
      <c r="C23" s="274" t="s">
        <v>276</v>
      </c>
      <c r="D23" s="274" t="s">
        <v>282</v>
      </c>
      <c r="E23" s="274" t="s">
        <v>283</v>
      </c>
      <c r="F23" s="274" t="s">
        <v>284</v>
      </c>
      <c r="G23" s="274"/>
      <c r="H23" s="281">
        <v>0</v>
      </c>
      <c r="I23" s="274"/>
      <c r="J23" s="739"/>
      <c r="K23" s="795"/>
      <c r="L23" s="795"/>
      <c r="M23" s="795"/>
      <c r="N23" s="793"/>
    </row>
    <row r="24" spans="1:14" s="215" customFormat="1" ht="12.75" customHeight="1" x14ac:dyDescent="0.25">
      <c r="A24" s="736" t="s">
        <v>285</v>
      </c>
      <c r="B24" s="739"/>
      <c r="C24" s="739"/>
      <c r="D24" s="739"/>
      <c r="E24" s="739"/>
      <c r="F24" s="739"/>
      <c r="G24" s="739"/>
      <c r="H24" s="739"/>
      <c r="I24" s="739"/>
      <c r="J24" s="739"/>
      <c r="K24" s="795"/>
      <c r="L24" s="795"/>
      <c r="M24" s="795"/>
      <c r="N24" s="793"/>
    </row>
    <row r="25" spans="1:14" s="215" customFormat="1" ht="12.75" customHeight="1" x14ac:dyDescent="0.25">
      <c r="A25" s="736"/>
      <c r="B25" s="739"/>
      <c r="C25" s="739"/>
      <c r="D25" s="739"/>
      <c r="E25" s="739"/>
      <c r="F25" s="739"/>
      <c r="G25" s="739"/>
      <c r="H25" s="281">
        <v>0</v>
      </c>
      <c r="I25" s="274"/>
      <c r="J25" s="739"/>
      <c r="K25" s="795"/>
      <c r="L25" s="795"/>
      <c r="M25" s="795"/>
      <c r="N25" s="793"/>
    </row>
    <row r="26" spans="1:14" s="215" customFormat="1" ht="12.75" customHeight="1" x14ac:dyDescent="0.25">
      <c r="A26" s="736"/>
      <c r="B26" s="739"/>
      <c r="C26" s="739"/>
      <c r="D26" s="739"/>
      <c r="E26" s="739"/>
      <c r="F26" s="739"/>
      <c r="G26" s="739"/>
      <c r="H26" s="739"/>
      <c r="I26" s="739"/>
      <c r="J26" s="739"/>
      <c r="K26" s="795"/>
      <c r="L26" s="795"/>
      <c r="M26" s="795"/>
      <c r="N26" s="793"/>
    </row>
    <row r="27" spans="1:14" s="215" customFormat="1" ht="12.75" customHeight="1" x14ac:dyDescent="0.25">
      <c r="A27" s="736"/>
      <c r="B27" s="739"/>
      <c r="C27" s="739"/>
      <c r="D27" s="739"/>
      <c r="E27" s="739"/>
      <c r="F27" s="739"/>
      <c r="G27" s="739"/>
      <c r="H27" s="281">
        <v>0</v>
      </c>
      <c r="I27" s="274" t="s">
        <v>274</v>
      </c>
      <c r="J27" s="739" t="s">
        <v>280</v>
      </c>
      <c r="K27" s="795" t="s">
        <v>281</v>
      </c>
      <c r="L27" s="795"/>
      <c r="M27" s="795"/>
      <c r="N27" s="793"/>
    </row>
    <row r="28" spans="1:14" s="215" customFormat="1" ht="12.75" customHeight="1" x14ac:dyDescent="0.25">
      <c r="A28" s="736"/>
      <c r="B28" s="739"/>
      <c r="C28" s="739"/>
      <c r="D28" s="739"/>
      <c r="E28" s="739"/>
      <c r="F28" s="739"/>
      <c r="G28" s="739"/>
      <c r="H28" s="739"/>
      <c r="I28" s="739"/>
      <c r="J28" s="739"/>
      <c r="K28" s="795"/>
      <c r="L28" s="795"/>
      <c r="M28" s="795"/>
      <c r="N28" s="793"/>
    </row>
    <row r="29" spans="1:14" s="215" customFormat="1" ht="12.75" customHeight="1" x14ac:dyDescent="0.25">
      <c r="A29" s="736"/>
      <c r="B29" s="739"/>
      <c r="C29" s="739"/>
      <c r="D29" s="739"/>
      <c r="E29" s="739"/>
      <c r="F29" s="739"/>
      <c r="G29" s="739"/>
      <c r="H29" s="281">
        <v>0</v>
      </c>
      <c r="I29" s="274"/>
      <c r="J29" s="739"/>
      <c r="K29" s="795"/>
      <c r="L29" s="795"/>
      <c r="M29" s="795"/>
      <c r="N29" s="793"/>
    </row>
    <row r="30" spans="1:14" s="215" customFormat="1" ht="12.75" customHeight="1" x14ac:dyDescent="0.25">
      <c r="A30" s="736"/>
      <c r="B30" s="739"/>
      <c r="C30" s="739"/>
      <c r="D30" s="739"/>
      <c r="E30" s="739"/>
      <c r="F30" s="739"/>
      <c r="G30" s="739"/>
      <c r="H30" s="739"/>
      <c r="I30" s="739"/>
      <c r="J30" s="739"/>
      <c r="K30" s="795"/>
      <c r="L30" s="795"/>
      <c r="M30" s="795"/>
      <c r="N30" s="793"/>
    </row>
    <row r="31" spans="1:14" s="215" customFormat="1" ht="12.75" customHeight="1" x14ac:dyDescent="0.25">
      <c r="A31" s="229" t="s">
        <v>286</v>
      </c>
      <c r="B31" s="274" t="s">
        <v>282</v>
      </c>
      <c r="C31" s="274" t="s">
        <v>284</v>
      </c>
      <c r="D31" s="274" t="s">
        <v>284</v>
      </c>
      <c r="E31" s="274" t="s">
        <v>283</v>
      </c>
      <c r="F31" s="274" t="s">
        <v>283</v>
      </c>
      <c r="G31" s="274"/>
      <c r="H31" s="281">
        <v>0</v>
      </c>
      <c r="I31" s="274"/>
      <c r="J31" s="739"/>
      <c r="K31" s="795"/>
      <c r="L31" s="795"/>
      <c r="M31" s="795"/>
      <c r="N31" s="793"/>
    </row>
    <row r="32" spans="1:14" s="215" customFormat="1" ht="12.75" customHeight="1" x14ac:dyDescent="0.25">
      <c r="A32" s="736" t="s">
        <v>287</v>
      </c>
      <c r="B32" s="739"/>
      <c r="C32" s="739"/>
      <c r="D32" s="739"/>
      <c r="E32" s="739"/>
      <c r="F32" s="739"/>
      <c r="G32" s="739"/>
      <c r="H32" s="739"/>
      <c r="I32" s="739"/>
      <c r="J32" s="739"/>
      <c r="K32" s="795"/>
      <c r="L32" s="795"/>
      <c r="M32" s="795"/>
      <c r="N32" s="793"/>
    </row>
    <row r="33" spans="1:14" s="215" customFormat="1" ht="12.75" customHeight="1" x14ac:dyDescent="0.25">
      <c r="A33" s="736"/>
      <c r="B33" s="739"/>
      <c r="C33" s="739"/>
      <c r="D33" s="739"/>
      <c r="E33" s="739"/>
      <c r="F33" s="739"/>
      <c r="G33" s="739"/>
      <c r="H33" s="281">
        <v>0</v>
      </c>
      <c r="I33" s="274"/>
      <c r="J33" s="739"/>
      <c r="K33" s="795"/>
      <c r="L33" s="795"/>
      <c r="M33" s="795"/>
      <c r="N33" s="793"/>
    </row>
    <row r="34" spans="1:14" s="215" customFormat="1" ht="12.75" customHeight="1" x14ac:dyDescent="0.25">
      <c r="A34" s="736"/>
      <c r="B34" s="739"/>
      <c r="C34" s="739"/>
      <c r="D34" s="739"/>
      <c r="E34" s="739"/>
      <c r="F34" s="739"/>
      <c r="G34" s="739"/>
      <c r="H34" s="739"/>
      <c r="I34" s="739"/>
      <c r="J34" s="739"/>
      <c r="K34" s="795"/>
      <c r="L34" s="795"/>
      <c r="M34" s="795"/>
      <c r="N34" s="793"/>
    </row>
    <row r="35" spans="1:14" s="215" customFormat="1" ht="12.75" customHeight="1" x14ac:dyDescent="0.25">
      <c r="A35" s="736"/>
      <c r="B35" s="739"/>
      <c r="C35" s="739"/>
      <c r="D35" s="739"/>
      <c r="E35" s="739"/>
      <c r="F35" s="739"/>
      <c r="G35" s="739"/>
      <c r="H35" s="281">
        <v>0</v>
      </c>
      <c r="I35" s="274" t="s">
        <v>274</v>
      </c>
      <c r="J35" s="739" t="s">
        <v>288</v>
      </c>
      <c r="K35" s="795" t="s">
        <v>289</v>
      </c>
      <c r="L35" s="795"/>
      <c r="M35" s="795"/>
      <c r="N35" s="793">
        <v>5</v>
      </c>
    </row>
    <row r="36" spans="1:14" s="215" customFormat="1" ht="12.75" customHeight="1" x14ac:dyDescent="0.25">
      <c r="A36" s="736"/>
      <c r="B36" s="739"/>
      <c r="C36" s="739"/>
      <c r="D36" s="739"/>
      <c r="E36" s="739"/>
      <c r="F36" s="739"/>
      <c r="G36" s="739"/>
      <c r="H36" s="739"/>
      <c r="I36" s="739"/>
      <c r="J36" s="739"/>
      <c r="K36" s="795"/>
      <c r="L36" s="795"/>
      <c r="M36" s="795"/>
      <c r="N36" s="793"/>
    </row>
    <row r="37" spans="1:14" s="215" customFormat="1" ht="12.75" customHeight="1" x14ac:dyDescent="0.25">
      <c r="A37" s="736"/>
      <c r="B37" s="739"/>
      <c r="C37" s="739"/>
      <c r="D37" s="739"/>
      <c r="E37" s="739"/>
      <c r="F37" s="739"/>
      <c r="G37" s="739"/>
      <c r="H37" s="281">
        <v>0</v>
      </c>
      <c r="I37" s="274"/>
      <c r="J37" s="739"/>
      <c r="K37" s="795"/>
      <c r="L37" s="795"/>
      <c r="M37" s="795"/>
      <c r="N37" s="793"/>
    </row>
    <row r="38" spans="1:14" s="215" customFormat="1" ht="12.75" customHeight="1" x14ac:dyDescent="0.25">
      <c r="A38" s="736"/>
      <c r="B38" s="739"/>
      <c r="C38" s="739"/>
      <c r="D38" s="739"/>
      <c r="E38" s="739"/>
      <c r="F38" s="739"/>
      <c r="G38" s="739"/>
      <c r="H38" s="739"/>
      <c r="I38" s="739"/>
      <c r="J38" s="739"/>
      <c r="K38" s="795"/>
      <c r="L38" s="795"/>
      <c r="M38" s="795"/>
      <c r="N38" s="793"/>
    </row>
    <row r="39" spans="1:14" s="215" customFormat="1" ht="12.75" customHeight="1" x14ac:dyDescent="0.25">
      <c r="A39" s="229" t="s">
        <v>290</v>
      </c>
      <c r="B39" s="274" t="s">
        <v>290</v>
      </c>
      <c r="C39" s="274" t="s">
        <v>282</v>
      </c>
      <c r="D39" s="274" t="s">
        <v>284</v>
      </c>
      <c r="E39" s="274" t="s">
        <v>284</v>
      </c>
      <c r="F39" s="274" t="s">
        <v>283</v>
      </c>
      <c r="G39" s="274"/>
      <c r="H39" s="281">
        <v>0</v>
      </c>
      <c r="I39" s="274"/>
      <c r="J39" s="739"/>
      <c r="K39" s="795"/>
      <c r="L39" s="795"/>
      <c r="M39" s="795"/>
      <c r="N39" s="793"/>
    </row>
    <row r="40" spans="1:14" s="215" customFormat="1" ht="12.75" customHeight="1" x14ac:dyDescent="0.25">
      <c r="A40" s="736" t="s">
        <v>291</v>
      </c>
      <c r="B40" s="739"/>
      <c r="C40" s="739"/>
      <c r="D40" s="739"/>
      <c r="E40" s="739"/>
      <c r="F40" s="739"/>
      <c r="G40" s="739"/>
      <c r="H40" s="739"/>
      <c r="I40" s="739"/>
      <c r="J40" s="739"/>
      <c r="K40" s="795"/>
      <c r="L40" s="795"/>
      <c r="M40" s="795"/>
      <c r="N40" s="793"/>
    </row>
    <row r="41" spans="1:14" s="215" customFormat="1" ht="12.75" customHeight="1" x14ac:dyDescent="0.25">
      <c r="A41" s="736"/>
      <c r="B41" s="739"/>
      <c r="C41" s="739"/>
      <c r="D41" s="739"/>
      <c r="E41" s="739"/>
      <c r="F41" s="739"/>
      <c r="G41" s="739"/>
      <c r="H41" s="281">
        <v>0</v>
      </c>
      <c r="I41" s="274"/>
      <c r="J41" s="739"/>
      <c r="K41" s="795"/>
      <c r="L41" s="795"/>
      <c r="M41" s="795"/>
      <c r="N41" s="793"/>
    </row>
    <row r="42" spans="1:14" s="215" customFormat="1" ht="12.75" customHeight="1" x14ac:dyDescent="0.25">
      <c r="A42" s="736"/>
      <c r="B42" s="739"/>
      <c r="C42" s="739"/>
      <c r="D42" s="739"/>
      <c r="E42" s="739"/>
      <c r="F42" s="739"/>
      <c r="G42" s="739"/>
      <c r="H42" s="739"/>
      <c r="I42" s="739"/>
      <c r="J42" s="739"/>
      <c r="K42" s="795"/>
      <c r="L42" s="795"/>
      <c r="M42" s="795"/>
      <c r="N42" s="793"/>
    </row>
    <row r="43" spans="1:14" s="215" customFormat="1" ht="12.75" customHeight="1" x14ac:dyDescent="0.25">
      <c r="A43" s="736"/>
      <c r="B43" s="739"/>
      <c r="C43" s="739"/>
      <c r="D43" s="739"/>
      <c r="E43" s="739"/>
      <c r="F43" s="739"/>
      <c r="G43" s="739"/>
      <c r="H43" s="281">
        <v>0</v>
      </c>
      <c r="I43" s="274" t="s">
        <v>274</v>
      </c>
      <c r="J43" s="739"/>
      <c r="K43" s="795" t="s">
        <v>289</v>
      </c>
      <c r="L43" s="795"/>
      <c r="M43" s="795"/>
      <c r="N43" s="793"/>
    </row>
    <row r="44" spans="1:14" s="215" customFormat="1" ht="12.75" customHeight="1" x14ac:dyDescent="0.25">
      <c r="A44" s="736"/>
      <c r="B44" s="739"/>
      <c r="C44" s="739"/>
      <c r="D44" s="739"/>
      <c r="E44" s="739"/>
      <c r="F44" s="739"/>
      <c r="G44" s="739"/>
      <c r="H44" s="739"/>
      <c r="I44" s="739"/>
      <c r="J44" s="739"/>
      <c r="K44" s="795"/>
      <c r="L44" s="795"/>
      <c r="M44" s="795"/>
      <c r="N44" s="793"/>
    </row>
    <row r="45" spans="1:14" s="215" customFormat="1" ht="12.75" customHeight="1" x14ac:dyDescent="0.25">
      <c r="A45" s="736"/>
      <c r="B45" s="739"/>
      <c r="C45" s="739"/>
      <c r="D45" s="739"/>
      <c r="E45" s="739"/>
      <c r="F45" s="739"/>
      <c r="G45" s="739"/>
      <c r="H45" s="281">
        <v>0</v>
      </c>
      <c r="I45" s="274"/>
      <c r="J45" s="739"/>
      <c r="K45" s="795"/>
      <c r="L45" s="795"/>
      <c r="M45" s="795"/>
      <c r="N45" s="793"/>
    </row>
    <row r="46" spans="1:14" s="215" customFormat="1" ht="12.75" customHeight="1" x14ac:dyDescent="0.25">
      <c r="A46" s="736"/>
      <c r="B46" s="739"/>
      <c r="C46" s="739"/>
      <c r="D46" s="739"/>
      <c r="E46" s="739"/>
      <c r="F46" s="739"/>
      <c r="G46" s="739"/>
      <c r="H46" s="739"/>
      <c r="I46" s="739"/>
      <c r="J46" s="739"/>
      <c r="K46" s="795"/>
      <c r="L46" s="795"/>
      <c r="M46" s="795"/>
      <c r="N46" s="793"/>
    </row>
    <row r="47" spans="1:14" s="215" customFormat="1" ht="12.75" customHeight="1" x14ac:dyDescent="0.25">
      <c r="A47" s="277" t="s">
        <v>290</v>
      </c>
      <c r="B47" s="278" t="s">
        <v>292</v>
      </c>
      <c r="C47" s="278" t="s">
        <v>282</v>
      </c>
      <c r="D47" s="278" t="s">
        <v>293</v>
      </c>
      <c r="E47" s="278" t="s">
        <v>276</v>
      </c>
      <c r="F47" s="278" t="s">
        <v>294</v>
      </c>
      <c r="G47" s="278"/>
      <c r="H47" s="279">
        <v>0</v>
      </c>
      <c r="I47" s="278"/>
      <c r="J47" s="803"/>
      <c r="K47" s="794"/>
      <c r="L47" s="794"/>
      <c r="M47" s="794"/>
      <c r="N47" s="792"/>
    </row>
    <row r="48" spans="1:14" s="215" customFormat="1" ht="12.75" customHeight="1" x14ac:dyDescent="0.25">
      <c r="A48" s="736" t="s">
        <v>295</v>
      </c>
      <c r="B48" s="739"/>
      <c r="C48" s="739"/>
      <c r="D48" s="739"/>
      <c r="E48" s="739"/>
      <c r="F48" s="739"/>
      <c r="G48" s="739"/>
      <c r="H48" s="739"/>
      <c r="I48" s="739"/>
      <c r="J48" s="739"/>
      <c r="K48" s="795"/>
      <c r="L48" s="795"/>
      <c r="M48" s="795"/>
      <c r="N48" s="793"/>
    </row>
    <row r="49" spans="1:14" s="215" customFormat="1" ht="12.75" customHeight="1" x14ac:dyDescent="0.25">
      <c r="A49" s="736"/>
      <c r="B49" s="739"/>
      <c r="C49" s="739"/>
      <c r="D49" s="739"/>
      <c r="E49" s="739"/>
      <c r="F49" s="739"/>
      <c r="G49" s="739"/>
      <c r="H49" s="281">
        <v>0</v>
      </c>
      <c r="I49" s="274" t="s">
        <v>282</v>
      </c>
      <c r="J49" s="739" t="s">
        <v>296</v>
      </c>
      <c r="K49" s="795" t="s">
        <v>297</v>
      </c>
      <c r="L49" s="795"/>
      <c r="M49" s="795">
        <v>15</v>
      </c>
      <c r="N49" s="793">
        <v>15</v>
      </c>
    </row>
    <row r="50" spans="1:14" s="215" customFormat="1" ht="12.75" customHeight="1" x14ac:dyDescent="0.25">
      <c r="A50" s="736"/>
      <c r="B50" s="739"/>
      <c r="C50" s="739"/>
      <c r="D50" s="739"/>
      <c r="E50" s="739"/>
      <c r="F50" s="739"/>
      <c r="G50" s="739"/>
      <c r="H50" s="739"/>
      <c r="I50" s="739"/>
      <c r="J50" s="739"/>
      <c r="K50" s="795"/>
      <c r="L50" s="795"/>
      <c r="M50" s="795"/>
      <c r="N50" s="793"/>
    </row>
    <row r="51" spans="1:14" s="215" customFormat="1" ht="12.75" customHeight="1" x14ac:dyDescent="0.25">
      <c r="A51" s="736"/>
      <c r="B51" s="739"/>
      <c r="C51" s="739"/>
      <c r="D51" s="739"/>
      <c r="E51" s="739"/>
      <c r="F51" s="739"/>
      <c r="G51" s="739"/>
      <c r="H51" s="281">
        <v>0</v>
      </c>
      <c r="I51" s="274" t="s">
        <v>274</v>
      </c>
      <c r="J51" s="739" t="s">
        <v>299</v>
      </c>
      <c r="K51" s="795" t="s">
        <v>300</v>
      </c>
      <c r="L51" s="795"/>
      <c r="M51" s="795">
        <v>15</v>
      </c>
      <c r="N51" s="793">
        <v>15</v>
      </c>
    </row>
    <row r="52" spans="1:14" s="215" customFormat="1" ht="12.75" customHeight="1" x14ac:dyDescent="0.25">
      <c r="A52" s="736"/>
      <c r="B52" s="739"/>
      <c r="C52" s="739"/>
      <c r="D52" s="739"/>
      <c r="E52" s="739"/>
      <c r="F52" s="739"/>
      <c r="G52" s="739"/>
      <c r="H52" s="739"/>
      <c r="I52" s="739"/>
      <c r="J52" s="739"/>
      <c r="K52" s="795"/>
      <c r="L52" s="795"/>
      <c r="M52" s="795"/>
      <c r="N52" s="793"/>
    </row>
    <row r="53" spans="1:14" s="215" customFormat="1" ht="12.75" customHeight="1" x14ac:dyDescent="0.25">
      <c r="A53" s="736"/>
      <c r="B53" s="739"/>
      <c r="C53" s="739"/>
      <c r="D53" s="739"/>
      <c r="E53" s="739"/>
      <c r="F53" s="739"/>
      <c r="G53" s="739"/>
      <c r="H53" s="281">
        <v>0</v>
      </c>
      <c r="I53" s="274"/>
      <c r="J53" s="739"/>
      <c r="K53" s="795"/>
      <c r="L53" s="795"/>
      <c r="M53" s="795"/>
      <c r="N53" s="793"/>
    </row>
    <row r="54" spans="1:14" s="215" customFormat="1" ht="12.75" customHeight="1" thickBot="1" x14ac:dyDescent="0.3">
      <c r="A54" s="801"/>
      <c r="B54" s="802"/>
      <c r="C54" s="802"/>
      <c r="D54" s="802"/>
      <c r="E54" s="802"/>
      <c r="F54" s="802"/>
      <c r="G54" s="802"/>
      <c r="H54" s="802"/>
      <c r="I54" s="802"/>
      <c r="J54" s="802"/>
      <c r="K54" s="804"/>
      <c r="L54" s="804"/>
      <c r="M54" s="804"/>
      <c r="N54" s="805"/>
    </row>
    <row r="55" spans="1:14" s="215" customFormat="1" ht="7.5" customHeight="1" thickTop="1" x14ac:dyDescent="0.25">
      <c r="A55" s="217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</row>
    <row r="56" spans="1:14" s="215" customFormat="1" ht="7.5" customHeight="1" thickBot="1" x14ac:dyDescent="0.3">
      <c r="A56" s="217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</row>
    <row r="57" spans="1:14" s="215" customFormat="1" ht="12.75" customHeight="1" thickTop="1" x14ac:dyDescent="0.25">
      <c r="A57" s="735" t="s">
        <v>262</v>
      </c>
      <c r="B57" s="737"/>
      <c r="C57" s="737"/>
      <c r="D57" s="737"/>
      <c r="E57" s="737"/>
      <c r="F57" s="737"/>
      <c r="G57" s="737"/>
      <c r="H57" s="797" t="s">
        <v>263</v>
      </c>
      <c r="I57" s="797"/>
      <c r="J57" s="797"/>
      <c r="K57" s="797"/>
      <c r="L57" s="797"/>
      <c r="M57" s="797"/>
      <c r="N57" s="798"/>
    </row>
    <row r="58" spans="1:14" s="215" customFormat="1" ht="12.75" customHeight="1" x14ac:dyDescent="0.25">
      <c r="A58" s="736"/>
      <c r="B58" s="739"/>
      <c r="C58" s="739"/>
      <c r="D58" s="739"/>
      <c r="E58" s="739"/>
      <c r="F58" s="739"/>
      <c r="G58" s="739"/>
      <c r="H58" s="799" t="s">
        <v>264</v>
      </c>
      <c r="I58" s="799"/>
      <c r="J58" s="799"/>
      <c r="K58" s="799"/>
      <c r="L58" s="799"/>
      <c r="M58" s="799"/>
      <c r="N58" s="800"/>
    </row>
    <row r="59" spans="1:14" s="215" customFormat="1" ht="12.75" customHeight="1" x14ac:dyDescent="0.25">
      <c r="A59" s="736"/>
      <c r="B59" s="739"/>
      <c r="C59" s="739"/>
      <c r="D59" s="739"/>
      <c r="E59" s="739"/>
      <c r="F59" s="739"/>
      <c r="G59" s="739"/>
      <c r="H59" s="799" t="s">
        <v>265</v>
      </c>
      <c r="I59" s="799"/>
      <c r="J59" s="799"/>
      <c r="K59" s="799"/>
      <c r="L59" s="799"/>
      <c r="M59" s="799"/>
      <c r="N59" s="800"/>
    </row>
    <row r="60" spans="1:14" s="215" customFormat="1" ht="12.75" customHeight="1" x14ac:dyDescent="0.25">
      <c r="A60" s="736"/>
      <c r="B60" s="739"/>
      <c r="C60" s="739"/>
      <c r="D60" s="739"/>
      <c r="E60" s="739"/>
      <c r="F60" s="739"/>
      <c r="G60" s="739"/>
      <c r="H60" s="799" t="s">
        <v>266</v>
      </c>
      <c r="I60" s="799"/>
      <c r="J60" s="799"/>
      <c r="K60" s="799"/>
      <c r="L60" s="799"/>
      <c r="M60" s="799"/>
      <c r="N60" s="800"/>
    </row>
    <row r="61" spans="1:14" s="215" customFormat="1" ht="12.75" customHeight="1" x14ac:dyDescent="0.25">
      <c r="A61" s="736"/>
      <c r="B61" s="739"/>
      <c r="C61" s="739"/>
      <c r="D61" s="739"/>
      <c r="E61" s="739"/>
      <c r="F61" s="739"/>
      <c r="G61" s="739"/>
      <c r="H61" s="799" t="s">
        <v>267</v>
      </c>
      <c r="I61" s="799"/>
      <c r="J61" s="799"/>
      <c r="K61" s="799"/>
      <c r="L61" s="799"/>
      <c r="M61" s="799"/>
      <c r="N61" s="800"/>
    </row>
    <row r="62" spans="1:14" s="215" customFormat="1" ht="12.75" customHeight="1" x14ac:dyDescent="0.25">
      <c r="A62" s="736"/>
      <c r="B62" s="739"/>
      <c r="C62" s="739"/>
      <c r="D62" s="739"/>
      <c r="E62" s="739"/>
      <c r="F62" s="739"/>
      <c r="G62" s="739"/>
      <c r="H62" s="739" t="s">
        <v>268</v>
      </c>
      <c r="I62" s="739"/>
      <c r="J62" s="739" t="s">
        <v>2</v>
      </c>
      <c r="K62" s="739" t="s">
        <v>269</v>
      </c>
      <c r="L62" s="218" t="s">
        <v>270</v>
      </c>
      <c r="M62" s="218" t="s">
        <v>271</v>
      </c>
      <c r="N62" s="219" t="s">
        <v>272</v>
      </c>
    </row>
    <row r="63" spans="1:14" s="215" customFormat="1" ht="12.75" customHeight="1" x14ac:dyDescent="0.25">
      <c r="A63" s="736"/>
      <c r="B63" s="739"/>
      <c r="C63" s="739"/>
      <c r="D63" s="739"/>
      <c r="E63" s="739"/>
      <c r="F63" s="739"/>
      <c r="G63" s="739"/>
      <c r="H63" s="739"/>
      <c r="I63" s="739"/>
      <c r="J63" s="739"/>
      <c r="K63" s="739"/>
      <c r="L63" s="739" t="s">
        <v>273</v>
      </c>
      <c r="M63" s="739"/>
      <c r="N63" s="740"/>
    </row>
    <row r="64" spans="1:14" s="215" customFormat="1" ht="12.75" customHeight="1" thickBot="1" x14ac:dyDescent="0.3">
      <c r="A64" s="801">
        <v>1</v>
      </c>
      <c r="B64" s="802"/>
      <c r="C64" s="802"/>
      <c r="D64" s="802"/>
      <c r="E64" s="802"/>
      <c r="F64" s="802"/>
      <c r="G64" s="802"/>
      <c r="H64" s="802">
        <v>2</v>
      </c>
      <c r="I64" s="802"/>
      <c r="J64" s="275">
        <v>3</v>
      </c>
      <c r="K64" s="275">
        <v>4</v>
      </c>
      <c r="L64" s="275">
        <v>5</v>
      </c>
      <c r="M64" s="275">
        <v>6</v>
      </c>
      <c r="N64" s="276">
        <v>7</v>
      </c>
    </row>
    <row r="65" spans="1:14" s="215" customFormat="1" ht="12.75" customHeight="1" thickTop="1" x14ac:dyDescent="0.25">
      <c r="A65" s="277" t="s">
        <v>290</v>
      </c>
      <c r="B65" s="278" t="s">
        <v>275</v>
      </c>
      <c r="C65" s="278" t="s">
        <v>284</v>
      </c>
      <c r="D65" s="278" t="s">
        <v>286</v>
      </c>
      <c r="E65" s="278" t="s">
        <v>283</v>
      </c>
      <c r="F65" s="278" t="s">
        <v>283</v>
      </c>
      <c r="G65" s="278"/>
      <c r="H65" s="279">
        <v>0</v>
      </c>
      <c r="I65" s="278"/>
      <c r="J65" s="803"/>
      <c r="K65" s="794"/>
      <c r="L65" s="794"/>
      <c r="M65" s="794"/>
      <c r="N65" s="792"/>
    </row>
    <row r="66" spans="1:14" s="215" customFormat="1" ht="12.75" customHeight="1" x14ac:dyDescent="0.25">
      <c r="A66" s="736" t="s">
        <v>301</v>
      </c>
      <c r="B66" s="739"/>
      <c r="C66" s="739"/>
      <c r="D66" s="739"/>
      <c r="E66" s="739"/>
      <c r="F66" s="739"/>
      <c r="G66" s="739"/>
      <c r="H66" s="739"/>
      <c r="I66" s="739"/>
      <c r="J66" s="739"/>
      <c r="K66" s="795"/>
      <c r="L66" s="795"/>
      <c r="M66" s="795"/>
      <c r="N66" s="793"/>
    </row>
    <row r="67" spans="1:14" s="215" customFormat="1" ht="12.75" customHeight="1" x14ac:dyDescent="0.25">
      <c r="A67" s="736"/>
      <c r="B67" s="739"/>
      <c r="C67" s="739"/>
      <c r="D67" s="739"/>
      <c r="E67" s="739"/>
      <c r="F67" s="739"/>
      <c r="G67" s="739"/>
      <c r="H67" s="281">
        <v>0</v>
      </c>
      <c r="I67" s="274"/>
      <c r="J67" s="739"/>
      <c r="K67" s="795"/>
      <c r="L67" s="795"/>
      <c r="M67" s="795"/>
      <c r="N67" s="793"/>
    </row>
    <row r="68" spans="1:14" s="215" customFormat="1" ht="12.75" customHeight="1" x14ac:dyDescent="0.25">
      <c r="A68" s="736"/>
      <c r="B68" s="739"/>
      <c r="C68" s="739"/>
      <c r="D68" s="739"/>
      <c r="E68" s="739"/>
      <c r="F68" s="739"/>
      <c r="G68" s="739"/>
      <c r="H68" s="739"/>
      <c r="I68" s="739"/>
      <c r="J68" s="739"/>
      <c r="K68" s="795"/>
      <c r="L68" s="795"/>
      <c r="M68" s="795"/>
      <c r="N68" s="793"/>
    </row>
    <row r="69" spans="1:14" s="215" customFormat="1" ht="12.75" customHeight="1" x14ac:dyDescent="0.25">
      <c r="A69" s="736"/>
      <c r="B69" s="739"/>
      <c r="C69" s="739"/>
      <c r="D69" s="739"/>
      <c r="E69" s="739"/>
      <c r="F69" s="739"/>
      <c r="G69" s="739"/>
      <c r="H69" s="281">
        <v>0</v>
      </c>
      <c r="I69" s="274" t="s">
        <v>274</v>
      </c>
      <c r="J69" s="739" t="s">
        <v>302</v>
      </c>
      <c r="K69" s="795" t="s">
        <v>303</v>
      </c>
      <c r="L69" s="795"/>
      <c r="M69" s="795"/>
      <c r="N69" s="793" t="s">
        <v>304</v>
      </c>
    </row>
    <row r="70" spans="1:14" s="215" customFormat="1" ht="12.75" customHeight="1" x14ac:dyDescent="0.25">
      <c r="A70" s="736"/>
      <c r="B70" s="739"/>
      <c r="C70" s="739"/>
      <c r="D70" s="739"/>
      <c r="E70" s="739"/>
      <c r="F70" s="739"/>
      <c r="G70" s="739"/>
      <c r="H70" s="739"/>
      <c r="I70" s="739"/>
      <c r="J70" s="739"/>
      <c r="K70" s="795"/>
      <c r="L70" s="795"/>
      <c r="M70" s="795"/>
      <c r="N70" s="793"/>
    </row>
    <row r="71" spans="1:14" s="215" customFormat="1" ht="12.75" customHeight="1" x14ac:dyDescent="0.25">
      <c r="A71" s="736"/>
      <c r="B71" s="739"/>
      <c r="C71" s="739"/>
      <c r="D71" s="739"/>
      <c r="E71" s="739"/>
      <c r="F71" s="739"/>
      <c r="G71" s="739"/>
      <c r="H71" s="281">
        <v>0</v>
      </c>
      <c r="I71" s="274"/>
      <c r="J71" s="739"/>
      <c r="K71" s="795"/>
      <c r="L71" s="795"/>
      <c r="M71" s="795"/>
      <c r="N71" s="793"/>
    </row>
    <row r="72" spans="1:14" s="215" customFormat="1" ht="12.75" customHeight="1" x14ac:dyDescent="0.25">
      <c r="A72" s="736"/>
      <c r="B72" s="739"/>
      <c r="C72" s="739"/>
      <c r="D72" s="739"/>
      <c r="E72" s="739"/>
      <c r="F72" s="739"/>
      <c r="G72" s="739"/>
      <c r="H72" s="739"/>
      <c r="I72" s="739"/>
      <c r="J72" s="739"/>
      <c r="K72" s="795"/>
      <c r="L72" s="795"/>
      <c r="M72" s="795"/>
      <c r="N72" s="793"/>
    </row>
    <row r="73" spans="1:14" s="215" customFormat="1" ht="12.75" customHeight="1" x14ac:dyDescent="0.25">
      <c r="A73" s="229" t="s">
        <v>292</v>
      </c>
      <c r="B73" s="274" t="s">
        <v>275</v>
      </c>
      <c r="C73" s="274" t="s">
        <v>282</v>
      </c>
      <c r="D73" s="274" t="s">
        <v>283</v>
      </c>
      <c r="E73" s="274" t="s">
        <v>283</v>
      </c>
      <c r="F73" s="274" t="s">
        <v>284</v>
      </c>
      <c r="G73" s="274"/>
      <c r="H73" s="281">
        <v>0</v>
      </c>
      <c r="I73" s="274"/>
      <c r="J73" s="739"/>
      <c r="K73" s="795"/>
      <c r="L73" s="795"/>
      <c r="M73" s="795"/>
      <c r="N73" s="793"/>
    </row>
    <row r="74" spans="1:14" s="215" customFormat="1" ht="12.75" customHeight="1" x14ac:dyDescent="0.25">
      <c r="A74" s="736" t="s">
        <v>305</v>
      </c>
      <c r="B74" s="739"/>
      <c r="C74" s="739"/>
      <c r="D74" s="739"/>
      <c r="E74" s="739"/>
      <c r="F74" s="739"/>
      <c r="G74" s="739"/>
      <c r="H74" s="739"/>
      <c r="I74" s="739"/>
      <c r="J74" s="739"/>
      <c r="K74" s="795"/>
      <c r="L74" s="795"/>
      <c r="M74" s="795"/>
      <c r="N74" s="793"/>
    </row>
    <row r="75" spans="1:14" s="215" customFormat="1" ht="12.75" customHeight="1" x14ac:dyDescent="0.25">
      <c r="A75" s="736"/>
      <c r="B75" s="739"/>
      <c r="C75" s="739"/>
      <c r="D75" s="739"/>
      <c r="E75" s="739"/>
      <c r="F75" s="739"/>
      <c r="G75" s="739"/>
      <c r="H75" s="281">
        <v>0</v>
      </c>
      <c r="I75" s="274" t="s">
        <v>282</v>
      </c>
      <c r="J75" s="739" t="s">
        <v>306</v>
      </c>
      <c r="K75" s="795" t="s">
        <v>303</v>
      </c>
      <c r="L75" s="795"/>
      <c r="M75" s="795" t="s">
        <v>276</v>
      </c>
      <c r="N75" s="793"/>
    </row>
    <row r="76" spans="1:14" s="215" customFormat="1" ht="12.75" customHeight="1" x14ac:dyDescent="0.25">
      <c r="A76" s="736"/>
      <c r="B76" s="739"/>
      <c r="C76" s="739"/>
      <c r="D76" s="739"/>
      <c r="E76" s="739"/>
      <c r="F76" s="739"/>
      <c r="G76" s="739"/>
      <c r="H76" s="739"/>
      <c r="I76" s="739"/>
      <c r="J76" s="739"/>
      <c r="K76" s="795"/>
      <c r="L76" s="795"/>
      <c r="M76" s="795"/>
      <c r="N76" s="793"/>
    </row>
    <row r="77" spans="1:14" s="215" customFormat="1" ht="12.75" customHeight="1" x14ac:dyDescent="0.25">
      <c r="A77" s="736"/>
      <c r="B77" s="739"/>
      <c r="C77" s="739"/>
      <c r="D77" s="739"/>
      <c r="E77" s="739"/>
      <c r="F77" s="739"/>
      <c r="G77" s="739"/>
      <c r="H77" s="281">
        <v>0</v>
      </c>
      <c r="I77" s="274" t="s">
        <v>274</v>
      </c>
      <c r="J77" s="739" t="s">
        <v>307</v>
      </c>
      <c r="K77" s="795" t="s">
        <v>308</v>
      </c>
      <c r="L77" s="795"/>
      <c r="M77" s="795" t="s">
        <v>309</v>
      </c>
      <c r="N77" s="793"/>
    </row>
    <row r="78" spans="1:14" s="215" customFormat="1" ht="12.75" customHeight="1" x14ac:dyDescent="0.25">
      <c r="A78" s="736"/>
      <c r="B78" s="739"/>
      <c r="C78" s="739"/>
      <c r="D78" s="739"/>
      <c r="E78" s="739"/>
      <c r="F78" s="739"/>
      <c r="G78" s="739"/>
      <c r="H78" s="739"/>
      <c r="I78" s="739"/>
      <c r="J78" s="739"/>
      <c r="K78" s="795"/>
      <c r="L78" s="795"/>
      <c r="M78" s="795"/>
      <c r="N78" s="793"/>
    </row>
    <row r="79" spans="1:14" s="215" customFormat="1" ht="12.75" customHeight="1" x14ac:dyDescent="0.25">
      <c r="A79" s="736"/>
      <c r="B79" s="739"/>
      <c r="C79" s="739"/>
      <c r="D79" s="739"/>
      <c r="E79" s="739"/>
      <c r="F79" s="739"/>
      <c r="G79" s="739"/>
      <c r="H79" s="281">
        <v>0</v>
      </c>
      <c r="I79" s="274"/>
      <c r="J79" s="739"/>
      <c r="K79" s="795"/>
      <c r="L79" s="795"/>
      <c r="M79" s="795"/>
      <c r="N79" s="793"/>
    </row>
    <row r="80" spans="1:14" s="215" customFormat="1" ht="12.75" customHeight="1" x14ac:dyDescent="0.25">
      <c r="A80" s="736"/>
      <c r="B80" s="739"/>
      <c r="C80" s="739"/>
      <c r="D80" s="739"/>
      <c r="E80" s="739"/>
      <c r="F80" s="739"/>
      <c r="G80" s="739"/>
      <c r="H80" s="739"/>
      <c r="I80" s="739"/>
      <c r="J80" s="739"/>
      <c r="K80" s="795"/>
      <c r="L80" s="795"/>
      <c r="M80" s="795"/>
      <c r="N80" s="793"/>
    </row>
    <row r="81" spans="1:14" s="215" customFormat="1" ht="12.75" customHeight="1" x14ac:dyDescent="0.25">
      <c r="A81" s="229" t="s">
        <v>292</v>
      </c>
      <c r="B81" s="274" t="s">
        <v>275</v>
      </c>
      <c r="C81" s="274" t="s">
        <v>282</v>
      </c>
      <c r="D81" s="274" t="s">
        <v>283</v>
      </c>
      <c r="E81" s="274" t="s">
        <v>283</v>
      </c>
      <c r="F81" s="274" t="s">
        <v>282</v>
      </c>
      <c r="G81" s="274"/>
      <c r="H81" s="281">
        <v>0</v>
      </c>
      <c r="I81" s="274"/>
      <c r="J81" s="739"/>
      <c r="K81" s="795"/>
      <c r="L81" s="795"/>
      <c r="M81" s="795"/>
      <c r="N81" s="793"/>
    </row>
    <row r="82" spans="1:14" s="215" customFormat="1" ht="12.75" customHeight="1" x14ac:dyDescent="0.25">
      <c r="A82" s="736" t="s">
        <v>310</v>
      </c>
      <c r="B82" s="739"/>
      <c r="C82" s="739"/>
      <c r="D82" s="739"/>
      <c r="E82" s="739"/>
      <c r="F82" s="739"/>
      <c r="G82" s="739"/>
      <c r="H82" s="739"/>
      <c r="I82" s="739"/>
      <c r="J82" s="739"/>
      <c r="K82" s="795"/>
      <c r="L82" s="795"/>
      <c r="M82" s="795"/>
      <c r="N82" s="793"/>
    </row>
    <row r="83" spans="1:14" s="215" customFormat="1" ht="12.75" customHeight="1" x14ac:dyDescent="0.25">
      <c r="A83" s="736"/>
      <c r="B83" s="739"/>
      <c r="C83" s="739"/>
      <c r="D83" s="739"/>
      <c r="E83" s="739"/>
      <c r="F83" s="739"/>
      <c r="G83" s="739"/>
      <c r="H83" s="281">
        <v>0</v>
      </c>
      <c r="I83" s="274" t="s">
        <v>282</v>
      </c>
      <c r="J83" s="739" t="s">
        <v>311</v>
      </c>
      <c r="K83" s="795"/>
      <c r="L83" s="795"/>
      <c r="M83" s="795" t="s">
        <v>312</v>
      </c>
      <c r="N83" s="793"/>
    </row>
    <row r="84" spans="1:14" s="215" customFormat="1" ht="12.75" customHeight="1" x14ac:dyDescent="0.25">
      <c r="A84" s="736"/>
      <c r="B84" s="739"/>
      <c r="C84" s="739"/>
      <c r="D84" s="739"/>
      <c r="E84" s="739"/>
      <c r="F84" s="739"/>
      <c r="G84" s="739"/>
      <c r="H84" s="739"/>
      <c r="I84" s="739"/>
      <c r="J84" s="739"/>
      <c r="K84" s="795"/>
      <c r="L84" s="795"/>
      <c r="M84" s="795"/>
      <c r="N84" s="793"/>
    </row>
    <row r="85" spans="1:14" s="215" customFormat="1" ht="12.75" customHeight="1" x14ac:dyDescent="0.25">
      <c r="A85" s="736"/>
      <c r="B85" s="739"/>
      <c r="C85" s="739"/>
      <c r="D85" s="739"/>
      <c r="E85" s="739"/>
      <c r="F85" s="739"/>
      <c r="G85" s="739"/>
      <c r="H85" s="281">
        <v>0</v>
      </c>
      <c r="I85" s="274" t="s">
        <v>274</v>
      </c>
      <c r="J85" s="739" t="s">
        <v>307</v>
      </c>
      <c r="K85" s="795"/>
      <c r="L85" s="795"/>
      <c r="M85" s="795" t="s">
        <v>313</v>
      </c>
      <c r="N85" s="793"/>
    </row>
    <row r="86" spans="1:14" s="215" customFormat="1" ht="12.75" customHeight="1" x14ac:dyDescent="0.25">
      <c r="A86" s="736"/>
      <c r="B86" s="739"/>
      <c r="C86" s="739"/>
      <c r="D86" s="739"/>
      <c r="E86" s="739"/>
      <c r="F86" s="739"/>
      <c r="G86" s="739"/>
      <c r="H86" s="739"/>
      <c r="I86" s="739"/>
      <c r="J86" s="739"/>
      <c r="K86" s="795"/>
      <c r="L86" s="795"/>
      <c r="M86" s="795"/>
      <c r="N86" s="793"/>
    </row>
    <row r="87" spans="1:14" s="215" customFormat="1" ht="12.75" customHeight="1" x14ac:dyDescent="0.25">
      <c r="A87" s="736"/>
      <c r="B87" s="739"/>
      <c r="C87" s="739"/>
      <c r="D87" s="739"/>
      <c r="E87" s="739"/>
      <c r="F87" s="739"/>
      <c r="G87" s="739"/>
      <c r="H87" s="281">
        <v>0</v>
      </c>
      <c r="I87" s="274"/>
      <c r="J87" s="739"/>
      <c r="K87" s="795"/>
      <c r="L87" s="795"/>
      <c r="M87" s="795"/>
      <c r="N87" s="793"/>
    </row>
    <row r="88" spans="1:14" s="215" customFormat="1" ht="12.75" customHeight="1" x14ac:dyDescent="0.25">
      <c r="A88" s="736"/>
      <c r="B88" s="739"/>
      <c r="C88" s="739"/>
      <c r="D88" s="739"/>
      <c r="E88" s="739"/>
      <c r="F88" s="739"/>
      <c r="G88" s="739"/>
      <c r="H88" s="739"/>
      <c r="I88" s="739"/>
      <c r="J88" s="739"/>
      <c r="K88" s="795"/>
      <c r="L88" s="795"/>
      <c r="M88" s="795"/>
      <c r="N88" s="793"/>
    </row>
    <row r="89" spans="1:14" s="215" customFormat="1" ht="12.75" customHeight="1" x14ac:dyDescent="0.25">
      <c r="A89" s="229" t="s">
        <v>312</v>
      </c>
      <c r="B89" s="274" t="s">
        <v>290</v>
      </c>
      <c r="C89" s="274" t="s">
        <v>284</v>
      </c>
      <c r="D89" s="274" t="s">
        <v>283</v>
      </c>
      <c r="E89" s="274" t="s">
        <v>284</v>
      </c>
      <c r="F89" s="274" t="s">
        <v>284</v>
      </c>
      <c r="G89" s="274"/>
      <c r="H89" s="281">
        <v>0</v>
      </c>
      <c r="I89" s="274" t="s">
        <v>284</v>
      </c>
      <c r="J89" s="739" t="s">
        <v>314</v>
      </c>
      <c r="K89" s="795" t="s">
        <v>300</v>
      </c>
      <c r="L89" s="795"/>
      <c r="M89" s="795" t="s">
        <v>315</v>
      </c>
      <c r="N89" s="793" t="s">
        <v>315</v>
      </c>
    </row>
    <row r="90" spans="1:14" s="215" customFormat="1" ht="12.75" customHeight="1" x14ac:dyDescent="0.25">
      <c r="A90" s="736" t="s">
        <v>316</v>
      </c>
      <c r="B90" s="739"/>
      <c r="C90" s="739"/>
      <c r="D90" s="739"/>
      <c r="E90" s="739"/>
      <c r="F90" s="739"/>
      <c r="G90" s="739"/>
      <c r="H90" s="739"/>
      <c r="I90" s="739"/>
      <c r="J90" s="739"/>
      <c r="K90" s="795"/>
      <c r="L90" s="795"/>
      <c r="M90" s="795"/>
      <c r="N90" s="793"/>
    </row>
    <row r="91" spans="1:14" s="215" customFormat="1" ht="12.75" customHeight="1" x14ac:dyDescent="0.25">
      <c r="A91" s="736"/>
      <c r="B91" s="739"/>
      <c r="C91" s="739"/>
      <c r="D91" s="739"/>
      <c r="E91" s="739"/>
      <c r="F91" s="739"/>
      <c r="G91" s="739"/>
      <c r="H91" s="281">
        <v>0</v>
      </c>
      <c r="I91" s="274" t="s">
        <v>284</v>
      </c>
      <c r="J91" s="739" t="s">
        <v>317</v>
      </c>
      <c r="K91" s="795" t="s">
        <v>300</v>
      </c>
      <c r="L91" s="795"/>
      <c r="M91" s="795" t="s">
        <v>282</v>
      </c>
      <c r="N91" s="793"/>
    </row>
    <row r="92" spans="1:14" s="215" customFormat="1" ht="12.75" customHeight="1" x14ac:dyDescent="0.25">
      <c r="A92" s="736"/>
      <c r="B92" s="739"/>
      <c r="C92" s="739"/>
      <c r="D92" s="739"/>
      <c r="E92" s="739"/>
      <c r="F92" s="739"/>
      <c r="G92" s="739"/>
      <c r="H92" s="739"/>
      <c r="I92" s="739"/>
      <c r="J92" s="739"/>
      <c r="K92" s="795"/>
      <c r="L92" s="795"/>
      <c r="M92" s="795"/>
      <c r="N92" s="793"/>
    </row>
    <row r="93" spans="1:14" s="215" customFormat="1" ht="12.75" customHeight="1" x14ac:dyDescent="0.25">
      <c r="A93" s="736"/>
      <c r="B93" s="739"/>
      <c r="C93" s="739"/>
      <c r="D93" s="739"/>
      <c r="E93" s="739"/>
      <c r="F93" s="739"/>
      <c r="G93" s="739"/>
      <c r="H93" s="281">
        <v>0</v>
      </c>
      <c r="I93" s="274" t="s">
        <v>282</v>
      </c>
      <c r="J93" s="739" t="s">
        <v>296</v>
      </c>
      <c r="K93" s="795" t="s">
        <v>300</v>
      </c>
      <c r="L93" s="795"/>
      <c r="M93" s="795">
        <v>19</v>
      </c>
      <c r="N93" s="793">
        <v>20</v>
      </c>
    </row>
    <row r="94" spans="1:14" s="215" customFormat="1" ht="12.75" customHeight="1" x14ac:dyDescent="0.25">
      <c r="A94" s="736"/>
      <c r="B94" s="739"/>
      <c r="C94" s="739"/>
      <c r="D94" s="739"/>
      <c r="E94" s="739"/>
      <c r="F94" s="739"/>
      <c r="G94" s="739"/>
      <c r="H94" s="739"/>
      <c r="I94" s="739"/>
      <c r="J94" s="739"/>
      <c r="K94" s="795"/>
      <c r="L94" s="795"/>
      <c r="M94" s="795"/>
      <c r="N94" s="793"/>
    </row>
    <row r="95" spans="1:14" s="215" customFormat="1" ht="12.75" customHeight="1" x14ac:dyDescent="0.25">
      <c r="A95" s="736"/>
      <c r="B95" s="739"/>
      <c r="C95" s="739"/>
      <c r="D95" s="739"/>
      <c r="E95" s="739"/>
      <c r="F95" s="739"/>
      <c r="G95" s="739"/>
      <c r="H95" s="281">
        <v>0</v>
      </c>
      <c r="I95" s="274" t="s">
        <v>274</v>
      </c>
      <c r="J95" s="739" t="s">
        <v>299</v>
      </c>
      <c r="K95" s="795" t="s">
        <v>297</v>
      </c>
      <c r="L95" s="795"/>
      <c r="M95" s="795">
        <v>19</v>
      </c>
      <c r="N95" s="793">
        <v>20</v>
      </c>
    </row>
    <row r="96" spans="1:14" s="215" customFormat="1" ht="12.75" customHeight="1" x14ac:dyDescent="0.25">
      <c r="A96" s="736"/>
      <c r="B96" s="739"/>
      <c r="C96" s="739"/>
      <c r="D96" s="739"/>
      <c r="E96" s="739"/>
      <c r="F96" s="739"/>
      <c r="G96" s="739"/>
      <c r="H96" s="739"/>
      <c r="I96" s="739"/>
      <c r="J96" s="739"/>
      <c r="K96" s="795"/>
      <c r="L96" s="795"/>
      <c r="M96" s="795"/>
      <c r="N96" s="793"/>
    </row>
    <row r="97" spans="1:14" s="215" customFormat="1" ht="12.75" customHeight="1" x14ac:dyDescent="0.25">
      <c r="A97" s="229" t="s">
        <v>312</v>
      </c>
      <c r="B97" s="274" t="s">
        <v>292</v>
      </c>
      <c r="C97" s="274" t="s">
        <v>282</v>
      </c>
      <c r="D97" s="274" t="s">
        <v>282</v>
      </c>
      <c r="E97" s="274" t="s">
        <v>274</v>
      </c>
      <c r="F97" s="274" t="s">
        <v>284</v>
      </c>
      <c r="G97" s="274"/>
      <c r="H97" s="281">
        <v>0</v>
      </c>
      <c r="I97" s="274"/>
      <c r="J97" s="739"/>
      <c r="K97" s="795"/>
      <c r="L97" s="795"/>
      <c r="M97" s="795"/>
      <c r="N97" s="793"/>
    </row>
    <row r="98" spans="1:14" s="215" customFormat="1" ht="12.75" customHeight="1" x14ac:dyDescent="0.25">
      <c r="A98" s="736" t="s">
        <v>318</v>
      </c>
      <c r="B98" s="739"/>
      <c r="C98" s="739"/>
      <c r="D98" s="739"/>
      <c r="E98" s="739"/>
      <c r="F98" s="739"/>
      <c r="G98" s="739"/>
      <c r="H98" s="739"/>
      <c r="I98" s="739"/>
      <c r="J98" s="739"/>
      <c r="K98" s="795"/>
      <c r="L98" s="795"/>
      <c r="M98" s="795"/>
      <c r="N98" s="793"/>
    </row>
    <row r="99" spans="1:14" s="215" customFormat="1" ht="12.75" customHeight="1" x14ac:dyDescent="0.25">
      <c r="A99" s="736"/>
      <c r="B99" s="739"/>
      <c r="C99" s="739"/>
      <c r="D99" s="739"/>
      <c r="E99" s="739"/>
      <c r="F99" s="739"/>
      <c r="G99" s="739"/>
      <c r="H99" s="281">
        <v>0</v>
      </c>
      <c r="I99" s="274" t="s">
        <v>282</v>
      </c>
      <c r="J99" s="739" t="s">
        <v>319</v>
      </c>
      <c r="K99" s="795" t="s">
        <v>300</v>
      </c>
      <c r="L99" s="795"/>
      <c r="M99" s="795" t="s">
        <v>320</v>
      </c>
      <c r="N99" s="793"/>
    </row>
    <row r="100" spans="1:14" s="215" customFormat="1" ht="12.75" customHeight="1" x14ac:dyDescent="0.25">
      <c r="A100" s="736"/>
      <c r="B100" s="739"/>
      <c r="C100" s="739"/>
      <c r="D100" s="739"/>
      <c r="E100" s="739"/>
      <c r="F100" s="739"/>
      <c r="G100" s="739"/>
      <c r="H100" s="739"/>
      <c r="I100" s="739"/>
      <c r="J100" s="739"/>
      <c r="K100" s="795"/>
      <c r="L100" s="795"/>
      <c r="M100" s="795"/>
      <c r="N100" s="793"/>
    </row>
    <row r="101" spans="1:14" s="215" customFormat="1" ht="12.75" customHeight="1" x14ac:dyDescent="0.25">
      <c r="A101" s="736"/>
      <c r="B101" s="739"/>
      <c r="C101" s="739"/>
      <c r="D101" s="739"/>
      <c r="E101" s="739"/>
      <c r="F101" s="739"/>
      <c r="G101" s="739"/>
      <c r="H101" s="281">
        <v>0</v>
      </c>
      <c r="I101" s="274" t="s">
        <v>274</v>
      </c>
      <c r="J101" s="739" t="s">
        <v>321</v>
      </c>
      <c r="K101" s="795" t="s">
        <v>297</v>
      </c>
      <c r="L101" s="795"/>
      <c r="M101" s="795" t="s">
        <v>298</v>
      </c>
      <c r="N101" s="793"/>
    </row>
    <row r="102" spans="1:14" s="215" customFormat="1" ht="12.75" customHeight="1" x14ac:dyDescent="0.25">
      <c r="A102" s="736"/>
      <c r="B102" s="739"/>
      <c r="C102" s="739"/>
      <c r="D102" s="739"/>
      <c r="E102" s="739"/>
      <c r="F102" s="739"/>
      <c r="G102" s="739"/>
      <c r="H102" s="739"/>
      <c r="I102" s="739"/>
      <c r="J102" s="739"/>
      <c r="K102" s="795"/>
      <c r="L102" s="795"/>
      <c r="M102" s="795"/>
      <c r="N102" s="793"/>
    </row>
    <row r="103" spans="1:14" s="215" customFormat="1" ht="12.75" customHeight="1" x14ac:dyDescent="0.25">
      <c r="A103" s="736"/>
      <c r="B103" s="739"/>
      <c r="C103" s="739"/>
      <c r="D103" s="739"/>
      <c r="E103" s="739"/>
      <c r="F103" s="739"/>
      <c r="G103" s="739"/>
      <c r="H103" s="281">
        <v>0</v>
      </c>
      <c r="I103" s="274"/>
      <c r="J103" s="739"/>
      <c r="K103" s="795"/>
      <c r="L103" s="795"/>
      <c r="M103" s="795"/>
      <c r="N103" s="793"/>
    </row>
    <row r="104" spans="1:14" s="215" customFormat="1" ht="12.75" customHeight="1" x14ac:dyDescent="0.25">
      <c r="A104" s="736"/>
      <c r="B104" s="739"/>
      <c r="C104" s="739"/>
      <c r="D104" s="739"/>
      <c r="E104" s="739"/>
      <c r="F104" s="739"/>
      <c r="G104" s="739"/>
      <c r="H104" s="739"/>
      <c r="I104" s="739"/>
      <c r="J104" s="739"/>
      <c r="K104" s="795"/>
      <c r="L104" s="795"/>
      <c r="M104" s="795"/>
      <c r="N104" s="793"/>
    </row>
    <row r="105" spans="1:14" s="215" customFormat="1" ht="12.75" customHeight="1" x14ac:dyDescent="0.25">
      <c r="A105" s="277" t="s">
        <v>312</v>
      </c>
      <c r="B105" s="278" t="s">
        <v>275</v>
      </c>
      <c r="C105" s="278" t="s">
        <v>294</v>
      </c>
      <c r="D105" s="278" t="s">
        <v>276</v>
      </c>
      <c r="E105" s="278" t="s">
        <v>276</v>
      </c>
      <c r="F105" s="278" t="s">
        <v>276</v>
      </c>
      <c r="G105" s="278"/>
      <c r="H105" s="279">
        <v>0</v>
      </c>
      <c r="I105" s="278"/>
      <c r="J105" s="803"/>
      <c r="K105" s="794"/>
      <c r="L105" s="794"/>
      <c r="M105" s="794"/>
      <c r="N105" s="792"/>
    </row>
    <row r="106" spans="1:14" s="215" customFormat="1" ht="12.75" customHeight="1" x14ac:dyDescent="0.25">
      <c r="A106" s="736" t="s">
        <v>322</v>
      </c>
      <c r="B106" s="739"/>
      <c r="C106" s="739"/>
      <c r="D106" s="739"/>
      <c r="E106" s="739"/>
      <c r="F106" s="739"/>
      <c r="G106" s="739"/>
      <c r="H106" s="739"/>
      <c r="I106" s="739"/>
      <c r="J106" s="739"/>
      <c r="K106" s="795"/>
      <c r="L106" s="795"/>
      <c r="M106" s="795"/>
      <c r="N106" s="793"/>
    </row>
    <row r="107" spans="1:14" s="215" customFormat="1" ht="12.75" customHeight="1" x14ac:dyDescent="0.25">
      <c r="A107" s="736"/>
      <c r="B107" s="739"/>
      <c r="C107" s="739"/>
      <c r="D107" s="739"/>
      <c r="E107" s="739"/>
      <c r="F107" s="739"/>
      <c r="G107" s="739"/>
      <c r="H107" s="281">
        <v>0</v>
      </c>
      <c r="I107" s="274" t="s">
        <v>282</v>
      </c>
      <c r="J107" s="739" t="s">
        <v>323</v>
      </c>
      <c r="K107" s="795" t="s">
        <v>300</v>
      </c>
      <c r="L107" s="795"/>
      <c r="M107" s="795"/>
      <c r="N107" s="793"/>
    </row>
    <row r="108" spans="1:14" s="215" customFormat="1" ht="12.75" customHeight="1" x14ac:dyDescent="0.25">
      <c r="A108" s="736"/>
      <c r="B108" s="739"/>
      <c r="C108" s="739"/>
      <c r="D108" s="739"/>
      <c r="E108" s="739"/>
      <c r="F108" s="739"/>
      <c r="G108" s="739"/>
      <c r="H108" s="739"/>
      <c r="I108" s="739"/>
      <c r="J108" s="739"/>
      <c r="K108" s="795"/>
      <c r="L108" s="795"/>
      <c r="M108" s="795"/>
      <c r="N108" s="793"/>
    </row>
    <row r="109" spans="1:14" s="215" customFormat="1" ht="12.75" customHeight="1" x14ac:dyDescent="0.25">
      <c r="A109" s="736"/>
      <c r="B109" s="739"/>
      <c r="C109" s="739"/>
      <c r="D109" s="739"/>
      <c r="E109" s="739"/>
      <c r="F109" s="739"/>
      <c r="G109" s="739"/>
      <c r="H109" s="281">
        <v>0</v>
      </c>
      <c r="I109" s="274" t="s">
        <v>274</v>
      </c>
      <c r="J109" s="739" t="s">
        <v>324</v>
      </c>
      <c r="K109" s="795" t="s">
        <v>328</v>
      </c>
      <c r="L109" s="795"/>
      <c r="M109" s="795"/>
      <c r="N109" s="793"/>
    </row>
    <row r="110" spans="1:14" s="215" customFormat="1" ht="12.75" customHeight="1" x14ac:dyDescent="0.25">
      <c r="A110" s="736"/>
      <c r="B110" s="739"/>
      <c r="C110" s="739"/>
      <c r="D110" s="739"/>
      <c r="E110" s="739"/>
      <c r="F110" s="739"/>
      <c r="G110" s="739"/>
      <c r="H110" s="739"/>
      <c r="I110" s="739"/>
      <c r="J110" s="739"/>
      <c r="K110" s="795"/>
      <c r="L110" s="795"/>
      <c r="M110" s="795"/>
      <c r="N110" s="793"/>
    </row>
    <row r="111" spans="1:14" s="215" customFormat="1" ht="12.75" customHeight="1" x14ac:dyDescent="0.25">
      <c r="A111" s="736"/>
      <c r="B111" s="739"/>
      <c r="C111" s="739"/>
      <c r="D111" s="739"/>
      <c r="E111" s="739"/>
      <c r="F111" s="739"/>
      <c r="G111" s="739"/>
      <c r="H111" s="281">
        <v>0</v>
      </c>
      <c r="I111" s="274"/>
      <c r="J111" s="739"/>
      <c r="K111" s="795"/>
      <c r="L111" s="795"/>
      <c r="M111" s="795"/>
      <c r="N111" s="793"/>
    </row>
    <row r="112" spans="1:14" s="215" customFormat="1" ht="12.75" customHeight="1" thickBot="1" x14ac:dyDescent="0.3">
      <c r="A112" s="801"/>
      <c r="B112" s="802"/>
      <c r="C112" s="802"/>
      <c r="D112" s="802"/>
      <c r="E112" s="802"/>
      <c r="F112" s="802"/>
      <c r="G112" s="802"/>
      <c r="H112" s="802"/>
      <c r="I112" s="802"/>
      <c r="J112" s="802"/>
      <c r="K112" s="804"/>
      <c r="L112" s="804"/>
      <c r="M112" s="804"/>
      <c r="N112" s="805"/>
    </row>
    <row r="113" spans="1:14" s="215" customFormat="1" ht="7.5" customHeight="1" thickTop="1" x14ac:dyDescent="0.25">
      <c r="A113" s="447"/>
      <c r="B113" s="447"/>
      <c r="C113" s="447"/>
      <c r="D113" s="447"/>
      <c r="E113" s="447"/>
      <c r="F113" s="447"/>
      <c r="G113" s="447"/>
      <c r="H113" s="447"/>
      <c r="I113" s="447"/>
      <c r="J113" s="447"/>
      <c r="K113" s="448"/>
      <c r="L113" s="448"/>
      <c r="M113" s="448"/>
      <c r="N113" s="448"/>
    </row>
    <row r="114" spans="1:14" s="215" customFormat="1" ht="7.5" customHeight="1" thickBot="1" x14ac:dyDescent="0.3">
      <c r="A114" s="449"/>
      <c r="B114" s="449"/>
      <c r="C114" s="449"/>
      <c r="D114" s="449"/>
      <c r="E114" s="449"/>
      <c r="F114" s="449"/>
      <c r="G114" s="449"/>
      <c r="H114" s="449"/>
      <c r="I114" s="449"/>
      <c r="J114" s="449"/>
      <c r="K114" s="450"/>
      <c r="L114" s="450"/>
      <c r="M114" s="450"/>
      <c r="N114" s="450"/>
    </row>
    <row r="115" spans="1:14" s="215" customFormat="1" ht="12.75" customHeight="1" thickTop="1" x14ac:dyDescent="0.25">
      <c r="A115" s="735" t="s">
        <v>262</v>
      </c>
      <c r="B115" s="737"/>
      <c r="C115" s="737"/>
      <c r="D115" s="737"/>
      <c r="E115" s="737"/>
      <c r="F115" s="737"/>
      <c r="G115" s="737"/>
      <c r="H115" s="797" t="s">
        <v>263</v>
      </c>
      <c r="I115" s="797"/>
      <c r="J115" s="797"/>
      <c r="K115" s="797"/>
      <c r="L115" s="797"/>
      <c r="M115" s="797"/>
      <c r="N115" s="798"/>
    </row>
    <row r="116" spans="1:14" s="215" customFormat="1" ht="12.75" customHeight="1" x14ac:dyDescent="0.25">
      <c r="A116" s="736"/>
      <c r="B116" s="739"/>
      <c r="C116" s="739"/>
      <c r="D116" s="739"/>
      <c r="E116" s="739"/>
      <c r="F116" s="739"/>
      <c r="G116" s="739"/>
      <c r="H116" s="799" t="s">
        <v>264</v>
      </c>
      <c r="I116" s="799"/>
      <c r="J116" s="799"/>
      <c r="K116" s="799"/>
      <c r="L116" s="799"/>
      <c r="M116" s="799"/>
      <c r="N116" s="800"/>
    </row>
    <row r="117" spans="1:14" s="215" customFormat="1" ht="12.75" customHeight="1" x14ac:dyDescent="0.25">
      <c r="A117" s="736"/>
      <c r="B117" s="739"/>
      <c r="C117" s="739"/>
      <c r="D117" s="739"/>
      <c r="E117" s="739"/>
      <c r="F117" s="739"/>
      <c r="G117" s="739"/>
      <c r="H117" s="799" t="s">
        <v>265</v>
      </c>
      <c r="I117" s="799"/>
      <c r="J117" s="799"/>
      <c r="K117" s="799"/>
      <c r="L117" s="799"/>
      <c r="M117" s="799"/>
      <c r="N117" s="800"/>
    </row>
    <row r="118" spans="1:14" s="215" customFormat="1" ht="12.75" customHeight="1" x14ac:dyDescent="0.25">
      <c r="A118" s="736"/>
      <c r="B118" s="739"/>
      <c r="C118" s="739"/>
      <c r="D118" s="739"/>
      <c r="E118" s="739"/>
      <c r="F118" s="739"/>
      <c r="G118" s="739"/>
      <c r="H118" s="799" t="s">
        <v>266</v>
      </c>
      <c r="I118" s="799"/>
      <c r="J118" s="799"/>
      <c r="K118" s="799"/>
      <c r="L118" s="799"/>
      <c r="M118" s="799"/>
      <c r="N118" s="800"/>
    </row>
    <row r="119" spans="1:14" s="215" customFormat="1" ht="12.75" customHeight="1" x14ac:dyDescent="0.25">
      <c r="A119" s="736"/>
      <c r="B119" s="739"/>
      <c r="C119" s="739"/>
      <c r="D119" s="739"/>
      <c r="E119" s="739"/>
      <c r="F119" s="739"/>
      <c r="G119" s="739"/>
      <c r="H119" s="799" t="s">
        <v>267</v>
      </c>
      <c r="I119" s="799"/>
      <c r="J119" s="799"/>
      <c r="K119" s="799"/>
      <c r="L119" s="799"/>
      <c r="M119" s="799"/>
      <c r="N119" s="800"/>
    </row>
    <row r="120" spans="1:14" s="215" customFormat="1" ht="12.75" customHeight="1" x14ac:dyDescent="0.25">
      <c r="A120" s="736"/>
      <c r="B120" s="739"/>
      <c r="C120" s="739"/>
      <c r="D120" s="739"/>
      <c r="E120" s="739"/>
      <c r="F120" s="739"/>
      <c r="G120" s="739"/>
      <c r="H120" s="739" t="s">
        <v>268</v>
      </c>
      <c r="I120" s="739"/>
      <c r="J120" s="739" t="s">
        <v>2</v>
      </c>
      <c r="K120" s="739" t="s">
        <v>269</v>
      </c>
      <c r="L120" s="218" t="s">
        <v>270</v>
      </c>
      <c r="M120" s="218" t="s">
        <v>271</v>
      </c>
      <c r="N120" s="219" t="s">
        <v>272</v>
      </c>
    </row>
    <row r="121" spans="1:14" s="215" customFormat="1" ht="12.75" customHeight="1" thickBot="1" x14ac:dyDescent="0.3">
      <c r="A121" s="801"/>
      <c r="B121" s="802"/>
      <c r="C121" s="802"/>
      <c r="D121" s="802"/>
      <c r="E121" s="802"/>
      <c r="F121" s="802"/>
      <c r="G121" s="802"/>
      <c r="H121" s="802"/>
      <c r="I121" s="802"/>
      <c r="J121" s="802"/>
      <c r="K121" s="802"/>
      <c r="L121" s="802" t="s">
        <v>273</v>
      </c>
      <c r="M121" s="802"/>
      <c r="N121" s="808"/>
    </row>
    <row r="122" spans="1:14" s="215" customFormat="1" ht="12.75" customHeight="1" thickTop="1" thickBot="1" x14ac:dyDescent="0.3">
      <c r="A122" s="806">
        <v>1</v>
      </c>
      <c r="B122" s="807"/>
      <c r="C122" s="807"/>
      <c r="D122" s="807"/>
      <c r="E122" s="807"/>
      <c r="F122" s="807"/>
      <c r="G122" s="807"/>
      <c r="H122" s="807">
        <v>2</v>
      </c>
      <c r="I122" s="807"/>
      <c r="J122" s="224">
        <v>3</v>
      </c>
      <c r="K122" s="224">
        <v>4</v>
      </c>
      <c r="L122" s="224">
        <v>5</v>
      </c>
      <c r="M122" s="224">
        <v>6</v>
      </c>
      <c r="N122" s="225">
        <v>7</v>
      </c>
    </row>
    <row r="123" spans="1:14" s="215" customFormat="1" ht="12.75" customHeight="1" thickTop="1" x14ac:dyDescent="0.25">
      <c r="A123" s="229" t="s">
        <v>312</v>
      </c>
      <c r="B123" s="274" t="s">
        <v>312</v>
      </c>
      <c r="C123" s="274" t="s">
        <v>282</v>
      </c>
      <c r="D123" s="274" t="s">
        <v>284</v>
      </c>
      <c r="E123" s="274" t="s">
        <v>284</v>
      </c>
      <c r="F123" s="274" t="s">
        <v>290</v>
      </c>
      <c r="G123" s="274"/>
      <c r="H123" s="281">
        <v>0</v>
      </c>
      <c r="I123" s="274"/>
      <c r="J123" s="739"/>
      <c r="K123" s="795"/>
      <c r="L123" s="795"/>
      <c r="M123" s="795"/>
      <c r="N123" s="793"/>
    </row>
    <row r="124" spans="1:14" s="215" customFormat="1" ht="12.75" customHeight="1" x14ac:dyDescent="0.25">
      <c r="A124" s="736" t="s">
        <v>325</v>
      </c>
      <c r="B124" s="739"/>
      <c r="C124" s="739"/>
      <c r="D124" s="739"/>
      <c r="E124" s="739"/>
      <c r="F124" s="739"/>
      <c r="G124" s="739"/>
      <c r="H124" s="739"/>
      <c r="I124" s="739"/>
      <c r="J124" s="739"/>
      <c r="K124" s="795"/>
      <c r="L124" s="795"/>
      <c r="M124" s="795"/>
      <c r="N124" s="793"/>
    </row>
    <row r="125" spans="1:14" s="215" customFormat="1" ht="12.75" customHeight="1" x14ac:dyDescent="0.25">
      <c r="A125" s="736"/>
      <c r="B125" s="739"/>
      <c r="C125" s="739"/>
      <c r="D125" s="739"/>
      <c r="E125" s="739"/>
      <c r="F125" s="739"/>
      <c r="G125" s="739"/>
      <c r="H125" s="281">
        <v>0</v>
      </c>
      <c r="I125" s="274" t="s">
        <v>282</v>
      </c>
      <c r="J125" s="739" t="s">
        <v>323</v>
      </c>
      <c r="K125" s="795" t="s">
        <v>300</v>
      </c>
      <c r="L125" s="795"/>
      <c r="M125" s="795"/>
      <c r="N125" s="793"/>
    </row>
    <row r="126" spans="1:14" s="215" customFormat="1" ht="12.75" customHeight="1" x14ac:dyDescent="0.25">
      <c r="A126" s="736"/>
      <c r="B126" s="739"/>
      <c r="C126" s="739"/>
      <c r="D126" s="739"/>
      <c r="E126" s="739"/>
      <c r="F126" s="739"/>
      <c r="G126" s="739"/>
      <c r="H126" s="739"/>
      <c r="I126" s="739"/>
      <c r="J126" s="739"/>
      <c r="K126" s="795"/>
      <c r="L126" s="795"/>
      <c r="M126" s="795"/>
      <c r="N126" s="793"/>
    </row>
    <row r="127" spans="1:14" s="215" customFormat="1" ht="12.75" customHeight="1" x14ac:dyDescent="0.25">
      <c r="A127" s="736"/>
      <c r="B127" s="739"/>
      <c r="C127" s="739"/>
      <c r="D127" s="739"/>
      <c r="E127" s="739"/>
      <c r="F127" s="739"/>
      <c r="G127" s="739"/>
      <c r="H127" s="281">
        <v>0</v>
      </c>
      <c r="I127" s="274" t="s">
        <v>274</v>
      </c>
      <c r="J127" s="739" t="s">
        <v>324</v>
      </c>
      <c r="K127" s="795" t="s">
        <v>328</v>
      </c>
      <c r="L127" s="795"/>
      <c r="M127" s="795"/>
      <c r="N127" s="793"/>
    </row>
    <row r="128" spans="1:14" s="215" customFormat="1" ht="12.75" customHeight="1" x14ac:dyDescent="0.25">
      <c r="A128" s="736"/>
      <c r="B128" s="739"/>
      <c r="C128" s="739"/>
      <c r="D128" s="739"/>
      <c r="E128" s="739"/>
      <c r="F128" s="739"/>
      <c r="G128" s="739"/>
      <c r="H128" s="739"/>
      <c r="I128" s="739"/>
      <c r="J128" s="739"/>
      <c r="K128" s="795"/>
      <c r="L128" s="795"/>
      <c r="M128" s="795"/>
      <c r="N128" s="793"/>
    </row>
    <row r="129" spans="1:14" s="215" customFormat="1" ht="12.75" customHeight="1" x14ac:dyDescent="0.25">
      <c r="A129" s="736"/>
      <c r="B129" s="739"/>
      <c r="C129" s="739"/>
      <c r="D129" s="739"/>
      <c r="E129" s="739"/>
      <c r="F129" s="739"/>
      <c r="G129" s="739"/>
      <c r="H129" s="281">
        <v>0</v>
      </c>
      <c r="I129" s="274"/>
      <c r="J129" s="739"/>
      <c r="K129" s="795"/>
      <c r="L129" s="795"/>
      <c r="M129" s="795"/>
      <c r="N129" s="793"/>
    </row>
    <row r="130" spans="1:14" s="215" customFormat="1" ht="12.75" customHeight="1" x14ac:dyDescent="0.25">
      <c r="A130" s="736"/>
      <c r="B130" s="739"/>
      <c r="C130" s="739"/>
      <c r="D130" s="739"/>
      <c r="E130" s="739"/>
      <c r="F130" s="739"/>
      <c r="G130" s="739"/>
      <c r="H130" s="739"/>
      <c r="I130" s="739"/>
      <c r="J130" s="739"/>
      <c r="K130" s="795"/>
      <c r="L130" s="795"/>
      <c r="M130" s="795"/>
      <c r="N130" s="793"/>
    </row>
    <row r="131" spans="1:14" s="215" customFormat="1" ht="12.75" customHeight="1" x14ac:dyDescent="0.25">
      <c r="A131" s="277" t="s">
        <v>312</v>
      </c>
      <c r="B131" s="278" t="s">
        <v>312</v>
      </c>
      <c r="C131" s="278" t="s">
        <v>282</v>
      </c>
      <c r="D131" s="278" t="s">
        <v>284</v>
      </c>
      <c r="E131" s="278" t="s">
        <v>284</v>
      </c>
      <c r="F131" s="278" t="s">
        <v>326</v>
      </c>
      <c r="G131" s="278"/>
      <c r="H131" s="279">
        <v>0</v>
      </c>
      <c r="I131" s="278"/>
      <c r="J131" s="803"/>
      <c r="K131" s="794"/>
      <c r="L131" s="794"/>
      <c r="M131" s="794"/>
      <c r="N131" s="792"/>
    </row>
    <row r="132" spans="1:14" s="215" customFormat="1" ht="12.75" customHeight="1" x14ac:dyDescent="0.25">
      <c r="A132" s="736" t="s">
        <v>846</v>
      </c>
      <c r="B132" s="739"/>
      <c r="C132" s="739"/>
      <c r="D132" s="739"/>
      <c r="E132" s="739"/>
      <c r="F132" s="739"/>
      <c r="G132" s="739"/>
      <c r="H132" s="739"/>
      <c r="I132" s="739"/>
      <c r="J132" s="739"/>
      <c r="K132" s="795"/>
      <c r="L132" s="795"/>
      <c r="M132" s="795"/>
      <c r="N132" s="793"/>
    </row>
    <row r="133" spans="1:14" s="215" customFormat="1" ht="12.75" customHeight="1" x14ac:dyDescent="0.25">
      <c r="A133" s="736"/>
      <c r="B133" s="739"/>
      <c r="C133" s="739"/>
      <c r="D133" s="739"/>
      <c r="E133" s="739"/>
      <c r="F133" s="739"/>
      <c r="G133" s="739"/>
      <c r="H133" s="281">
        <v>0</v>
      </c>
      <c r="I133" s="274" t="s">
        <v>282</v>
      </c>
      <c r="J133" s="739" t="s">
        <v>327</v>
      </c>
      <c r="K133" s="795" t="s">
        <v>297</v>
      </c>
      <c r="L133" s="795"/>
      <c r="M133" s="795">
        <v>12</v>
      </c>
      <c r="N133" s="793">
        <v>10</v>
      </c>
    </row>
    <row r="134" spans="1:14" s="215" customFormat="1" ht="12.75" customHeight="1" x14ac:dyDescent="0.25">
      <c r="A134" s="736"/>
      <c r="B134" s="739"/>
      <c r="C134" s="739"/>
      <c r="D134" s="739"/>
      <c r="E134" s="739"/>
      <c r="F134" s="739"/>
      <c r="G134" s="739"/>
      <c r="H134" s="739"/>
      <c r="I134" s="739"/>
      <c r="J134" s="739"/>
      <c r="K134" s="795"/>
      <c r="L134" s="795"/>
      <c r="M134" s="795"/>
      <c r="N134" s="793"/>
    </row>
    <row r="135" spans="1:14" s="215" customFormat="1" ht="12.75" customHeight="1" x14ac:dyDescent="0.25">
      <c r="A135" s="736"/>
      <c r="B135" s="739"/>
      <c r="C135" s="739"/>
      <c r="D135" s="739"/>
      <c r="E135" s="739"/>
      <c r="F135" s="739"/>
      <c r="G135" s="739"/>
      <c r="H135" s="281">
        <v>0</v>
      </c>
      <c r="I135" s="274" t="s">
        <v>274</v>
      </c>
      <c r="J135" s="739" t="s">
        <v>324</v>
      </c>
      <c r="K135" s="795" t="s">
        <v>328</v>
      </c>
      <c r="L135" s="795"/>
      <c r="M135" s="795">
        <v>10</v>
      </c>
      <c r="N135" s="793" t="s">
        <v>329</v>
      </c>
    </row>
    <row r="136" spans="1:14" s="215" customFormat="1" ht="12.75" customHeight="1" x14ac:dyDescent="0.25">
      <c r="A136" s="736"/>
      <c r="B136" s="739"/>
      <c r="C136" s="739"/>
      <c r="D136" s="739"/>
      <c r="E136" s="739"/>
      <c r="F136" s="739"/>
      <c r="G136" s="739"/>
      <c r="H136" s="739"/>
      <c r="I136" s="739"/>
      <c r="J136" s="739"/>
      <c r="K136" s="795"/>
      <c r="L136" s="795"/>
      <c r="M136" s="795"/>
      <c r="N136" s="793"/>
    </row>
    <row r="137" spans="1:14" s="215" customFormat="1" ht="12.75" customHeight="1" x14ac:dyDescent="0.25">
      <c r="A137" s="736"/>
      <c r="B137" s="739"/>
      <c r="C137" s="739"/>
      <c r="D137" s="739"/>
      <c r="E137" s="739"/>
      <c r="F137" s="739"/>
      <c r="G137" s="739"/>
      <c r="H137" s="281">
        <v>0</v>
      </c>
      <c r="I137" s="274"/>
      <c r="J137" s="739"/>
      <c r="K137" s="795"/>
      <c r="L137" s="795"/>
      <c r="M137" s="795"/>
      <c r="N137" s="793"/>
    </row>
    <row r="138" spans="1:14" s="215" customFormat="1" ht="12.75" customHeight="1" x14ac:dyDescent="0.25">
      <c r="A138" s="736"/>
      <c r="B138" s="739"/>
      <c r="C138" s="739"/>
      <c r="D138" s="739"/>
      <c r="E138" s="739"/>
      <c r="F138" s="739"/>
      <c r="G138" s="739"/>
      <c r="H138" s="739"/>
      <c r="I138" s="739"/>
      <c r="J138" s="739"/>
      <c r="K138" s="795"/>
      <c r="L138" s="795"/>
      <c r="M138" s="795"/>
      <c r="N138" s="793"/>
    </row>
    <row r="139" spans="1:14" s="215" customFormat="1" ht="12.75" customHeight="1" x14ac:dyDescent="0.25">
      <c r="A139" s="229" t="s">
        <v>312</v>
      </c>
      <c r="B139" s="274" t="s">
        <v>275</v>
      </c>
      <c r="C139" s="274" t="s">
        <v>294</v>
      </c>
      <c r="D139" s="274" t="s">
        <v>276</v>
      </c>
      <c r="E139" s="274" t="s">
        <v>294</v>
      </c>
      <c r="F139" s="274" t="s">
        <v>294</v>
      </c>
      <c r="G139" s="274"/>
      <c r="H139" s="281">
        <v>0</v>
      </c>
      <c r="I139" s="274"/>
      <c r="J139" s="739"/>
      <c r="K139" s="795"/>
      <c r="L139" s="795"/>
      <c r="M139" s="795"/>
      <c r="N139" s="793"/>
    </row>
    <row r="140" spans="1:14" s="215" customFormat="1" ht="12.75" customHeight="1" x14ac:dyDescent="0.25">
      <c r="A140" s="736" t="s">
        <v>330</v>
      </c>
      <c r="B140" s="739"/>
      <c r="C140" s="739"/>
      <c r="D140" s="739"/>
      <c r="E140" s="739"/>
      <c r="F140" s="739"/>
      <c r="G140" s="739"/>
      <c r="H140" s="739"/>
      <c r="I140" s="739"/>
      <c r="J140" s="739"/>
      <c r="K140" s="795"/>
      <c r="L140" s="795"/>
      <c r="M140" s="795"/>
      <c r="N140" s="793"/>
    </row>
    <row r="141" spans="1:14" s="215" customFormat="1" ht="12.75" customHeight="1" x14ac:dyDescent="0.25">
      <c r="A141" s="736"/>
      <c r="B141" s="739"/>
      <c r="C141" s="739"/>
      <c r="D141" s="739"/>
      <c r="E141" s="739"/>
      <c r="F141" s="739"/>
      <c r="G141" s="739"/>
      <c r="H141" s="281">
        <v>0</v>
      </c>
      <c r="I141" s="274" t="s">
        <v>282</v>
      </c>
      <c r="J141" s="739" t="s">
        <v>323</v>
      </c>
      <c r="K141" s="795" t="s">
        <v>300</v>
      </c>
      <c r="L141" s="795"/>
      <c r="M141" s="795">
        <v>25</v>
      </c>
      <c r="N141" s="793">
        <v>30</v>
      </c>
    </row>
    <row r="142" spans="1:14" s="215" customFormat="1" ht="12.75" customHeight="1" x14ac:dyDescent="0.25">
      <c r="A142" s="736"/>
      <c r="B142" s="739"/>
      <c r="C142" s="739"/>
      <c r="D142" s="739"/>
      <c r="E142" s="739"/>
      <c r="F142" s="739"/>
      <c r="G142" s="739"/>
      <c r="H142" s="739"/>
      <c r="I142" s="739"/>
      <c r="J142" s="739"/>
      <c r="K142" s="795"/>
      <c r="L142" s="795"/>
      <c r="M142" s="795"/>
      <c r="N142" s="793"/>
    </row>
    <row r="143" spans="1:14" s="215" customFormat="1" ht="12.75" customHeight="1" x14ac:dyDescent="0.25">
      <c r="A143" s="736"/>
      <c r="B143" s="739"/>
      <c r="C143" s="739"/>
      <c r="D143" s="739"/>
      <c r="E143" s="739"/>
      <c r="F143" s="739"/>
      <c r="G143" s="739"/>
      <c r="H143" s="281">
        <v>0</v>
      </c>
      <c r="I143" s="274" t="s">
        <v>274</v>
      </c>
      <c r="J143" s="739" t="s">
        <v>324</v>
      </c>
      <c r="K143" s="795" t="s">
        <v>328</v>
      </c>
      <c r="L143" s="795"/>
      <c r="M143" s="795">
        <v>18</v>
      </c>
      <c r="N143" s="793">
        <v>20</v>
      </c>
    </row>
    <row r="144" spans="1:14" s="215" customFormat="1" ht="12.75" customHeight="1" x14ac:dyDescent="0.25">
      <c r="A144" s="736"/>
      <c r="B144" s="739"/>
      <c r="C144" s="739"/>
      <c r="D144" s="739"/>
      <c r="E144" s="739"/>
      <c r="F144" s="739"/>
      <c r="G144" s="739"/>
      <c r="H144" s="739"/>
      <c r="I144" s="739"/>
      <c r="J144" s="739"/>
      <c r="K144" s="795"/>
      <c r="L144" s="795"/>
      <c r="M144" s="795"/>
      <c r="N144" s="793"/>
    </row>
    <row r="145" spans="1:14" s="215" customFormat="1" ht="12.75" customHeight="1" x14ac:dyDescent="0.25">
      <c r="A145" s="736"/>
      <c r="B145" s="739"/>
      <c r="C145" s="739"/>
      <c r="D145" s="739"/>
      <c r="E145" s="739"/>
      <c r="F145" s="739"/>
      <c r="G145" s="739"/>
      <c r="H145" s="281">
        <v>0</v>
      </c>
      <c r="I145" s="274"/>
      <c r="J145" s="739"/>
      <c r="K145" s="795"/>
      <c r="L145" s="795"/>
      <c r="M145" s="795"/>
      <c r="N145" s="793"/>
    </row>
    <row r="146" spans="1:14" s="215" customFormat="1" ht="12.75" customHeight="1" x14ac:dyDescent="0.25">
      <c r="A146" s="736"/>
      <c r="B146" s="739"/>
      <c r="C146" s="739"/>
      <c r="D146" s="739"/>
      <c r="E146" s="739"/>
      <c r="F146" s="739"/>
      <c r="G146" s="739"/>
      <c r="H146" s="739"/>
      <c r="I146" s="739"/>
      <c r="J146" s="739"/>
      <c r="K146" s="795"/>
      <c r="L146" s="795"/>
      <c r="M146" s="795"/>
      <c r="N146" s="793"/>
    </row>
    <row r="147" spans="1:14" s="215" customFormat="1" ht="12.75" customHeight="1" x14ac:dyDescent="0.25">
      <c r="A147" s="229" t="s">
        <v>312</v>
      </c>
      <c r="B147" s="274" t="s">
        <v>312</v>
      </c>
      <c r="C147" s="274" t="s">
        <v>282</v>
      </c>
      <c r="D147" s="274" t="s">
        <v>284</v>
      </c>
      <c r="E147" s="274" t="s">
        <v>282</v>
      </c>
      <c r="F147" s="274" t="s">
        <v>274</v>
      </c>
      <c r="G147" s="274"/>
      <c r="H147" s="281">
        <v>0</v>
      </c>
      <c r="I147" s="274"/>
      <c r="J147" s="739"/>
      <c r="K147" s="795"/>
      <c r="L147" s="795"/>
      <c r="M147" s="795"/>
      <c r="N147" s="793"/>
    </row>
    <row r="148" spans="1:14" s="215" customFormat="1" ht="12.75" customHeight="1" x14ac:dyDescent="0.25">
      <c r="A148" s="736" t="s">
        <v>331</v>
      </c>
      <c r="B148" s="739"/>
      <c r="C148" s="739"/>
      <c r="D148" s="739"/>
      <c r="E148" s="739"/>
      <c r="F148" s="739"/>
      <c r="G148" s="739"/>
      <c r="H148" s="739"/>
      <c r="I148" s="739"/>
      <c r="J148" s="739"/>
      <c r="K148" s="795"/>
      <c r="L148" s="795"/>
      <c r="M148" s="795"/>
      <c r="N148" s="793"/>
    </row>
    <row r="149" spans="1:14" s="215" customFormat="1" ht="12.75" customHeight="1" x14ac:dyDescent="0.25">
      <c r="A149" s="736"/>
      <c r="B149" s="739"/>
      <c r="C149" s="739"/>
      <c r="D149" s="739"/>
      <c r="E149" s="739"/>
      <c r="F149" s="739"/>
      <c r="G149" s="739"/>
      <c r="H149" s="281">
        <v>0</v>
      </c>
      <c r="I149" s="274" t="s">
        <v>282</v>
      </c>
      <c r="J149" s="739" t="s">
        <v>323</v>
      </c>
      <c r="K149" s="795" t="s">
        <v>300</v>
      </c>
      <c r="L149" s="795"/>
      <c r="M149" s="795">
        <v>2</v>
      </c>
      <c r="N149" s="793">
        <v>2</v>
      </c>
    </row>
    <row r="150" spans="1:14" s="215" customFormat="1" ht="12.75" customHeight="1" x14ac:dyDescent="0.25">
      <c r="A150" s="736"/>
      <c r="B150" s="739"/>
      <c r="C150" s="739"/>
      <c r="D150" s="739"/>
      <c r="E150" s="739"/>
      <c r="F150" s="739"/>
      <c r="G150" s="739"/>
      <c r="H150" s="739"/>
      <c r="I150" s="739"/>
      <c r="J150" s="739"/>
      <c r="K150" s="795"/>
      <c r="L150" s="795"/>
      <c r="M150" s="795"/>
      <c r="N150" s="793"/>
    </row>
    <row r="151" spans="1:14" s="215" customFormat="1" ht="12.75" customHeight="1" x14ac:dyDescent="0.25">
      <c r="A151" s="736"/>
      <c r="B151" s="739"/>
      <c r="C151" s="739"/>
      <c r="D151" s="739"/>
      <c r="E151" s="739"/>
      <c r="F151" s="739"/>
      <c r="G151" s="739"/>
      <c r="H151" s="281">
        <v>0</v>
      </c>
      <c r="I151" s="274" t="s">
        <v>274</v>
      </c>
      <c r="J151" s="739" t="s">
        <v>324</v>
      </c>
      <c r="K151" s="795" t="s">
        <v>328</v>
      </c>
      <c r="L151" s="795"/>
      <c r="M151" s="795">
        <v>50</v>
      </c>
      <c r="N151" s="793">
        <v>50</v>
      </c>
    </row>
    <row r="152" spans="1:14" s="215" customFormat="1" ht="12.75" customHeight="1" x14ac:dyDescent="0.25">
      <c r="A152" s="736"/>
      <c r="B152" s="739"/>
      <c r="C152" s="739"/>
      <c r="D152" s="739"/>
      <c r="E152" s="739"/>
      <c r="F152" s="739"/>
      <c r="G152" s="739"/>
      <c r="H152" s="739"/>
      <c r="I152" s="739"/>
      <c r="J152" s="739"/>
      <c r="K152" s="795"/>
      <c r="L152" s="795"/>
      <c r="M152" s="795"/>
      <c r="N152" s="793"/>
    </row>
    <row r="153" spans="1:14" s="215" customFormat="1" ht="12.75" customHeight="1" x14ac:dyDescent="0.25">
      <c r="A153" s="736"/>
      <c r="B153" s="739"/>
      <c r="C153" s="739"/>
      <c r="D153" s="739"/>
      <c r="E153" s="739"/>
      <c r="F153" s="739"/>
      <c r="G153" s="739"/>
      <c r="H153" s="281">
        <v>0</v>
      </c>
      <c r="I153" s="274"/>
      <c r="J153" s="739"/>
      <c r="K153" s="795"/>
      <c r="L153" s="795"/>
      <c r="M153" s="795"/>
      <c r="N153" s="793"/>
    </row>
    <row r="154" spans="1:14" s="215" customFormat="1" ht="12.75" customHeight="1" x14ac:dyDescent="0.25">
      <c r="A154" s="736"/>
      <c r="B154" s="739"/>
      <c r="C154" s="739"/>
      <c r="D154" s="739"/>
      <c r="E154" s="739"/>
      <c r="F154" s="739"/>
      <c r="G154" s="739"/>
      <c r="H154" s="739"/>
      <c r="I154" s="739"/>
      <c r="J154" s="739"/>
      <c r="K154" s="795"/>
      <c r="L154" s="795"/>
      <c r="M154" s="795"/>
      <c r="N154" s="793"/>
    </row>
    <row r="155" spans="1:14" s="215" customFormat="1" ht="12.75" customHeight="1" x14ac:dyDescent="0.25">
      <c r="A155" s="277">
        <v>8</v>
      </c>
      <c r="B155" s="278">
        <v>8</v>
      </c>
      <c r="C155" s="278">
        <v>2</v>
      </c>
      <c r="D155" s="278">
        <v>2</v>
      </c>
      <c r="E155" s="278">
        <v>0</v>
      </c>
      <c r="F155" s="278">
        <v>2</v>
      </c>
      <c r="G155" s="278"/>
      <c r="H155" s="279">
        <v>0</v>
      </c>
      <c r="I155" s="278"/>
      <c r="J155" s="803"/>
      <c r="K155" s="794"/>
      <c r="L155" s="794"/>
      <c r="M155" s="794"/>
      <c r="N155" s="792"/>
    </row>
    <row r="156" spans="1:14" s="215" customFormat="1" ht="12.75" customHeight="1" x14ac:dyDescent="0.25">
      <c r="A156" s="736" t="s">
        <v>332</v>
      </c>
      <c r="B156" s="739"/>
      <c r="C156" s="739"/>
      <c r="D156" s="739"/>
      <c r="E156" s="739"/>
      <c r="F156" s="739"/>
      <c r="G156" s="739"/>
      <c r="H156" s="739"/>
      <c r="I156" s="739"/>
      <c r="J156" s="739"/>
      <c r="K156" s="795"/>
      <c r="L156" s="795"/>
      <c r="M156" s="795"/>
      <c r="N156" s="793"/>
    </row>
    <row r="157" spans="1:14" s="215" customFormat="1" ht="12.75" customHeight="1" x14ac:dyDescent="0.25">
      <c r="A157" s="736"/>
      <c r="B157" s="739"/>
      <c r="C157" s="739"/>
      <c r="D157" s="739"/>
      <c r="E157" s="739"/>
      <c r="F157" s="739"/>
      <c r="G157" s="739"/>
      <c r="H157" s="281">
        <v>0</v>
      </c>
      <c r="I157" s="274" t="s">
        <v>282</v>
      </c>
      <c r="J157" s="739" t="s">
        <v>323</v>
      </c>
      <c r="K157" s="795" t="s">
        <v>300</v>
      </c>
      <c r="L157" s="795"/>
      <c r="M157" s="795"/>
      <c r="N157" s="793"/>
    </row>
    <row r="158" spans="1:14" s="215" customFormat="1" ht="12.75" customHeight="1" x14ac:dyDescent="0.25">
      <c r="A158" s="736"/>
      <c r="B158" s="739"/>
      <c r="C158" s="739"/>
      <c r="D158" s="739"/>
      <c r="E158" s="739"/>
      <c r="F158" s="739"/>
      <c r="G158" s="739"/>
      <c r="H158" s="739"/>
      <c r="I158" s="739"/>
      <c r="J158" s="739"/>
      <c r="K158" s="795"/>
      <c r="L158" s="795"/>
      <c r="M158" s="795"/>
      <c r="N158" s="793"/>
    </row>
    <row r="159" spans="1:14" s="215" customFormat="1" ht="12.75" customHeight="1" x14ac:dyDescent="0.25">
      <c r="A159" s="736"/>
      <c r="B159" s="739"/>
      <c r="C159" s="739"/>
      <c r="D159" s="739"/>
      <c r="E159" s="739"/>
      <c r="F159" s="739"/>
      <c r="G159" s="739"/>
      <c r="H159" s="281">
        <v>0</v>
      </c>
      <c r="I159" s="274" t="s">
        <v>278</v>
      </c>
      <c r="J159" s="739" t="s">
        <v>324</v>
      </c>
      <c r="K159" s="795" t="s">
        <v>333</v>
      </c>
      <c r="L159" s="795"/>
      <c r="M159" s="795"/>
      <c r="N159" s="793"/>
    </row>
    <row r="160" spans="1:14" s="215" customFormat="1" ht="12.75" customHeight="1" x14ac:dyDescent="0.25">
      <c r="A160" s="736"/>
      <c r="B160" s="739"/>
      <c r="C160" s="739"/>
      <c r="D160" s="739"/>
      <c r="E160" s="739"/>
      <c r="F160" s="739"/>
      <c r="G160" s="739"/>
      <c r="H160" s="739"/>
      <c r="I160" s="739"/>
      <c r="J160" s="739"/>
      <c r="K160" s="795"/>
      <c r="L160" s="795"/>
      <c r="M160" s="795"/>
      <c r="N160" s="793"/>
    </row>
    <row r="161" spans="1:14" s="215" customFormat="1" ht="12.75" customHeight="1" x14ac:dyDescent="0.25">
      <c r="A161" s="736"/>
      <c r="B161" s="739"/>
      <c r="C161" s="739"/>
      <c r="D161" s="739"/>
      <c r="E161" s="739"/>
      <c r="F161" s="739"/>
      <c r="G161" s="739"/>
      <c r="H161" s="281">
        <v>0</v>
      </c>
      <c r="I161" s="274"/>
      <c r="J161" s="739"/>
      <c r="K161" s="795"/>
      <c r="L161" s="795"/>
      <c r="M161" s="795"/>
      <c r="N161" s="793"/>
    </row>
    <row r="162" spans="1:14" s="215" customFormat="1" ht="12.75" customHeight="1" x14ac:dyDescent="0.25">
      <c r="A162" s="736"/>
      <c r="B162" s="739"/>
      <c r="C162" s="739"/>
      <c r="D162" s="739"/>
      <c r="E162" s="739"/>
      <c r="F162" s="739"/>
      <c r="G162" s="739"/>
      <c r="H162" s="739"/>
      <c r="I162" s="739"/>
      <c r="J162" s="739"/>
      <c r="K162" s="795"/>
      <c r="L162" s="795"/>
      <c r="M162" s="795"/>
      <c r="N162" s="793"/>
    </row>
    <row r="163" spans="1:14" s="215" customFormat="1" ht="12.75" customHeight="1" x14ac:dyDescent="0.25">
      <c r="A163" s="229" t="s">
        <v>334</v>
      </c>
      <c r="B163" s="274" t="s">
        <v>278</v>
      </c>
      <c r="C163" s="274" t="s">
        <v>277</v>
      </c>
      <c r="D163" s="274" t="s">
        <v>278</v>
      </c>
      <c r="E163" s="274" t="s">
        <v>277</v>
      </c>
      <c r="F163" s="274" t="s">
        <v>276</v>
      </c>
      <c r="G163" s="274"/>
      <c r="H163" s="281">
        <v>0</v>
      </c>
      <c r="I163" s="274"/>
      <c r="J163" s="739"/>
      <c r="K163" s="795"/>
      <c r="L163" s="795"/>
      <c r="M163" s="795"/>
      <c r="N163" s="793"/>
    </row>
    <row r="164" spans="1:14" s="215" customFormat="1" ht="12.75" customHeight="1" x14ac:dyDescent="0.25">
      <c r="A164" s="736" t="s">
        <v>335</v>
      </c>
      <c r="B164" s="739"/>
      <c r="C164" s="739"/>
      <c r="D164" s="739"/>
      <c r="E164" s="739"/>
      <c r="F164" s="739"/>
      <c r="G164" s="739"/>
      <c r="H164" s="739"/>
      <c r="I164" s="739"/>
      <c r="J164" s="739"/>
      <c r="K164" s="795"/>
      <c r="L164" s="795"/>
      <c r="M164" s="795"/>
      <c r="N164" s="793"/>
    </row>
    <row r="165" spans="1:14" s="215" customFormat="1" ht="12.75" customHeight="1" x14ac:dyDescent="0.25">
      <c r="A165" s="736"/>
      <c r="B165" s="739"/>
      <c r="C165" s="739"/>
      <c r="D165" s="739"/>
      <c r="E165" s="739"/>
      <c r="F165" s="739"/>
      <c r="G165" s="739"/>
      <c r="H165" s="281">
        <v>0</v>
      </c>
      <c r="I165" s="274" t="s">
        <v>282</v>
      </c>
      <c r="J165" s="739" t="s">
        <v>336</v>
      </c>
      <c r="K165" s="795" t="s">
        <v>337</v>
      </c>
      <c r="L165" s="795"/>
      <c r="M165" s="795">
        <v>10</v>
      </c>
      <c r="N165" s="793">
        <v>9</v>
      </c>
    </row>
    <row r="166" spans="1:14" s="215" customFormat="1" ht="12.75" customHeight="1" x14ac:dyDescent="0.25">
      <c r="A166" s="736"/>
      <c r="B166" s="739"/>
      <c r="C166" s="739"/>
      <c r="D166" s="739"/>
      <c r="E166" s="739"/>
      <c r="F166" s="739"/>
      <c r="G166" s="739"/>
      <c r="H166" s="739"/>
      <c r="I166" s="739"/>
      <c r="J166" s="739"/>
      <c r="K166" s="795"/>
      <c r="L166" s="795"/>
      <c r="M166" s="795"/>
      <c r="N166" s="793"/>
    </row>
    <row r="167" spans="1:14" s="215" customFormat="1" ht="12.75" customHeight="1" x14ac:dyDescent="0.25">
      <c r="A167" s="736"/>
      <c r="B167" s="739"/>
      <c r="C167" s="739"/>
      <c r="D167" s="739"/>
      <c r="E167" s="739"/>
      <c r="F167" s="739"/>
      <c r="G167" s="739"/>
      <c r="H167" s="281">
        <v>0</v>
      </c>
      <c r="I167" s="274" t="s">
        <v>274</v>
      </c>
      <c r="J167" s="739" t="s">
        <v>338</v>
      </c>
      <c r="K167" s="795" t="s">
        <v>339</v>
      </c>
      <c r="L167" s="795"/>
      <c r="M167" s="809">
        <v>1221</v>
      </c>
      <c r="N167" s="793">
        <v>800</v>
      </c>
    </row>
    <row r="168" spans="1:14" s="215" customFormat="1" ht="12.75" customHeight="1" x14ac:dyDescent="0.25">
      <c r="A168" s="736"/>
      <c r="B168" s="739"/>
      <c r="C168" s="739"/>
      <c r="D168" s="739"/>
      <c r="E168" s="739"/>
      <c r="F168" s="739"/>
      <c r="G168" s="739"/>
      <c r="H168" s="739"/>
      <c r="I168" s="739"/>
      <c r="J168" s="739"/>
      <c r="K168" s="795"/>
      <c r="L168" s="795"/>
      <c r="M168" s="795"/>
      <c r="N168" s="793"/>
    </row>
    <row r="169" spans="1:14" s="215" customFormat="1" ht="12.75" customHeight="1" x14ac:dyDescent="0.25">
      <c r="A169" s="736"/>
      <c r="B169" s="739"/>
      <c r="C169" s="739"/>
      <c r="D169" s="739"/>
      <c r="E169" s="739"/>
      <c r="F169" s="739"/>
      <c r="G169" s="739"/>
      <c r="H169" s="281">
        <v>0</v>
      </c>
      <c r="I169" s="274"/>
      <c r="J169" s="739"/>
      <c r="K169" s="795"/>
      <c r="L169" s="795"/>
      <c r="M169" s="795"/>
      <c r="N169" s="793"/>
    </row>
    <row r="170" spans="1:14" s="215" customFormat="1" ht="12.75" customHeight="1" thickBot="1" x14ac:dyDescent="0.3">
      <c r="A170" s="801"/>
      <c r="B170" s="802"/>
      <c r="C170" s="802"/>
      <c r="D170" s="802"/>
      <c r="E170" s="802"/>
      <c r="F170" s="802"/>
      <c r="G170" s="802"/>
      <c r="H170" s="802"/>
      <c r="I170" s="802"/>
      <c r="J170" s="802"/>
      <c r="K170" s="804"/>
      <c r="L170" s="804"/>
      <c r="M170" s="804"/>
      <c r="N170" s="805"/>
    </row>
    <row r="171" spans="1:14" s="215" customFormat="1" ht="7.5" customHeight="1" thickTop="1" x14ac:dyDescent="0.25">
      <c r="A171" s="449"/>
      <c r="B171" s="449"/>
      <c r="C171" s="449"/>
      <c r="D171" s="449"/>
      <c r="E171" s="449"/>
      <c r="F171" s="449"/>
      <c r="G171" s="449"/>
      <c r="H171" s="449"/>
      <c r="I171" s="449"/>
      <c r="J171" s="449"/>
      <c r="K171" s="450"/>
      <c r="L171" s="450"/>
      <c r="M171" s="450"/>
      <c r="N171" s="450"/>
    </row>
    <row r="172" spans="1:14" s="215" customFormat="1" ht="7.5" customHeight="1" thickBot="1" x14ac:dyDescent="0.3">
      <c r="A172" s="217"/>
      <c r="B172" s="271"/>
      <c r="C172" s="271"/>
      <c r="D172" s="271"/>
      <c r="E172" s="271"/>
      <c r="F172" s="271"/>
      <c r="G172" s="271"/>
      <c r="H172" s="271"/>
      <c r="I172" s="271"/>
      <c r="J172" s="271"/>
      <c r="K172" s="271"/>
      <c r="L172" s="271"/>
      <c r="M172" s="271"/>
      <c r="N172" s="271"/>
    </row>
    <row r="173" spans="1:14" s="215" customFormat="1" ht="12.75" customHeight="1" thickTop="1" x14ac:dyDescent="0.25">
      <c r="A173" s="735" t="s">
        <v>262</v>
      </c>
      <c r="B173" s="737"/>
      <c r="C173" s="737"/>
      <c r="D173" s="737"/>
      <c r="E173" s="737"/>
      <c r="F173" s="737"/>
      <c r="G173" s="737"/>
      <c r="H173" s="797" t="s">
        <v>263</v>
      </c>
      <c r="I173" s="797"/>
      <c r="J173" s="797"/>
      <c r="K173" s="797"/>
      <c r="L173" s="797"/>
      <c r="M173" s="797"/>
      <c r="N173" s="798"/>
    </row>
    <row r="174" spans="1:14" s="215" customFormat="1" ht="12.75" customHeight="1" x14ac:dyDescent="0.25">
      <c r="A174" s="736"/>
      <c r="B174" s="739"/>
      <c r="C174" s="739"/>
      <c r="D174" s="739"/>
      <c r="E174" s="739"/>
      <c r="F174" s="739"/>
      <c r="G174" s="739"/>
      <c r="H174" s="799" t="s">
        <v>264</v>
      </c>
      <c r="I174" s="799"/>
      <c r="J174" s="799"/>
      <c r="K174" s="799"/>
      <c r="L174" s="799"/>
      <c r="M174" s="799"/>
      <c r="N174" s="800"/>
    </row>
    <row r="175" spans="1:14" s="215" customFormat="1" ht="12.75" customHeight="1" x14ac:dyDescent="0.25">
      <c r="A175" s="736"/>
      <c r="B175" s="739"/>
      <c r="C175" s="739"/>
      <c r="D175" s="739"/>
      <c r="E175" s="739"/>
      <c r="F175" s="739"/>
      <c r="G175" s="739"/>
      <c r="H175" s="799" t="s">
        <v>265</v>
      </c>
      <c r="I175" s="799"/>
      <c r="J175" s="799"/>
      <c r="K175" s="799"/>
      <c r="L175" s="799"/>
      <c r="M175" s="799"/>
      <c r="N175" s="800"/>
    </row>
    <row r="176" spans="1:14" s="215" customFormat="1" ht="12.75" customHeight="1" x14ac:dyDescent="0.25">
      <c r="A176" s="736"/>
      <c r="B176" s="739"/>
      <c r="C176" s="739"/>
      <c r="D176" s="739"/>
      <c r="E176" s="739"/>
      <c r="F176" s="739"/>
      <c r="G176" s="739"/>
      <c r="H176" s="799" t="s">
        <v>266</v>
      </c>
      <c r="I176" s="799"/>
      <c r="J176" s="799"/>
      <c r="K176" s="799"/>
      <c r="L176" s="799"/>
      <c r="M176" s="799"/>
      <c r="N176" s="800"/>
    </row>
    <row r="177" spans="1:14" s="215" customFormat="1" ht="12.75" customHeight="1" x14ac:dyDescent="0.25">
      <c r="A177" s="736"/>
      <c r="B177" s="739"/>
      <c r="C177" s="739"/>
      <c r="D177" s="739"/>
      <c r="E177" s="739"/>
      <c r="F177" s="739"/>
      <c r="G177" s="739"/>
      <c r="H177" s="799" t="s">
        <v>267</v>
      </c>
      <c r="I177" s="799"/>
      <c r="J177" s="799"/>
      <c r="K177" s="799"/>
      <c r="L177" s="799"/>
      <c r="M177" s="799"/>
      <c r="N177" s="800"/>
    </row>
    <row r="178" spans="1:14" s="215" customFormat="1" ht="12.75" customHeight="1" x14ac:dyDescent="0.25">
      <c r="A178" s="736"/>
      <c r="B178" s="739"/>
      <c r="C178" s="739"/>
      <c r="D178" s="739"/>
      <c r="E178" s="739"/>
      <c r="F178" s="739"/>
      <c r="G178" s="739"/>
      <c r="H178" s="739" t="s">
        <v>268</v>
      </c>
      <c r="I178" s="739"/>
      <c r="J178" s="739" t="s">
        <v>2</v>
      </c>
      <c r="K178" s="739" t="s">
        <v>269</v>
      </c>
      <c r="L178" s="218" t="s">
        <v>270</v>
      </c>
      <c r="M178" s="218" t="s">
        <v>271</v>
      </c>
      <c r="N178" s="219" t="s">
        <v>272</v>
      </c>
    </row>
    <row r="179" spans="1:14" s="215" customFormat="1" ht="12.75" customHeight="1" x14ac:dyDescent="0.25">
      <c r="A179" s="736"/>
      <c r="B179" s="739"/>
      <c r="C179" s="739"/>
      <c r="D179" s="739"/>
      <c r="E179" s="739"/>
      <c r="F179" s="739"/>
      <c r="G179" s="739"/>
      <c r="H179" s="739"/>
      <c r="I179" s="739"/>
      <c r="J179" s="739"/>
      <c r="K179" s="739"/>
      <c r="L179" s="739" t="s">
        <v>273</v>
      </c>
      <c r="M179" s="739"/>
      <c r="N179" s="740"/>
    </row>
    <row r="180" spans="1:14" s="215" customFormat="1" ht="12.75" customHeight="1" thickBot="1" x14ac:dyDescent="0.3">
      <c r="A180" s="801">
        <v>1</v>
      </c>
      <c r="B180" s="802"/>
      <c r="C180" s="802"/>
      <c r="D180" s="802"/>
      <c r="E180" s="802"/>
      <c r="F180" s="802"/>
      <c r="G180" s="802"/>
      <c r="H180" s="802">
        <v>2</v>
      </c>
      <c r="I180" s="802"/>
      <c r="J180" s="275">
        <v>3</v>
      </c>
      <c r="K180" s="275">
        <v>4</v>
      </c>
      <c r="L180" s="275">
        <v>5</v>
      </c>
      <c r="M180" s="275">
        <v>6</v>
      </c>
      <c r="N180" s="276">
        <v>7</v>
      </c>
    </row>
    <row r="181" spans="1:14" s="215" customFormat="1" ht="12.75" customHeight="1" thickTop="1" x14ac:dyDescent="0.25">
      <c r="A181" s="229" t="s">
        <v>312</v>
      </c>
      <c r="B181" s="274" t="s">
        <v>293</v>
      </c>
      <c r="C181" s="274" t="s">
        <v>283</v>
      </c>
      <c r="D181" s="274" t="s">
        <v>340</v>
      </c>
      <c r="E181" s="274" t="s">
        <v>340</v>
      </c>
      <c r="F181" s="274" t="s">
        <v>276</v>
      </c>
      <c r="G181" s="274"/>
      <c r="H181" s="281">
        <v>0</v>
      </c>
      <c r="I181" s="274"/>
      <c r="J181" s="739"/>
      <c r="K181" s="795"/>
      <c r="L181" s="795"/>
      <c r="M181" s="795"/>
      <c r="N181" s="793"/>
    </row>
    <row r="182" spans="1:14" s="215" customFormat="1" ht="12.75" customHeight="1" x14ac:dyDescent="0.25">
      <c r="A182" s="736" t="s">
        <v>341</v>
      </c>
      <c r="B182" s="739"/>
      <c r="C182" s="739"/>
      <c r="D182" s="739"/>
      <c r="E182" s="739"/>
      <c r="F182" s="739"/>
      <c r="G182" s="739"/>
      <c r="H182" s="739"/>
      <c r="I182" s="739"/>
      <c r="J182" s="739"/>
      <c r="K182" s="795"/>
      <c r="L182" s="795"/>
      <c r="M182" s="795"/>
      <c r="N182" s="793"/>
    </row>
    <row r="183" spans="1:14" s="215" customFormat="1" ht="12.75" customHeight="1" x14ac:dyDescent="0.25">
      <c r="A183" s="736"/>
      <c r="B183" s="739"/>
      <c r="C183" s="739"/>
      <c r="D183" s="739"/>
      <c r="E183" s="739"/>
      <c r="F183" s="739"/>
      <c r="G183" s="739"/>
      <c r="H183" s="281">
        <v>0</v>
      </c>
      <c r="I183" s="274"/>
      <c r="J183" s="739"/>
      <c r="K183" s="795"/>
      <c r="L183" s="795"/>
      <c r="M183" s="795"/>
      <c r="N183" s="793"/>
    </row>
    <row r="184" spans="1:14" s="215" customFormat="1" ht="12.75" customHeight="1" x14ac:dyDescent="0.25">
      <c r="A184" s="736"/>
      <c r="B184" s="739"/>
      <c r="C184" s="739"/>
      <c r="D184" s="739"/>
      <c r="E184" s="739"/>
      <c r="F184" s="739"/>
      <c r="G184" s="739"/>
      <c r="H184" s="739"/>
      <c r="I184" s="739"/>
      <c r="J184" s="739"/>
      <c r="K184" s="795"/>
      <c r="L184" s="795"/>
      <c r="M184" s="795"/>
      <c r="N184" s="793"/>
    </row>
    <row r="185" spans="1:14" s="215" customFormat="1" ht="12.75" customHeight="1" x14ac:dyDescent="0.25">
      <c r="A185" s="736"/>
      <c r="B185" s="739"/>
      <c r="C185" s="739"/>
      <c r="D185" s="739"/>
      <c r="E185" s="739"/>
      <c r="F185" s="739"/>
      <c r="G185" s="739"/>
      <c r="H185" s="281">
        <v>0</v>
      </c>
      <c r="I185" s="274" t="s">
        <v>274</v>
      </c>
      <c r="J185" s="739" t="s">
        <v>342</v>
      </c>
      <c r="K185" s="795" t="s">
        <v>343</v>
      </c>
      <c r="L185" s="795"/>
      <c r="M185" s="795"/>
      <c r="N185" s="793" t="s">
        <v>344</v>
      </c>
    </row>
    <row r="186" spans="1:14" s="215" customFormat="1" ht="12.75" customHeight="1" x14ac:dyDescent="0.25">
      <c r="A186" s="736"/>
      <c r="B186" s="739"/>
      <c r="C186" s="739"/>
      <c r="D186" s="739"/>
      <c r="E186" s="739"/>
      <c r="F186" s="739"/>
      <c r="G186" s="739"/>
      <c r="H186" s="739"/>
      <c r="I186" s="739"/>
      <c r="J186" s="739"/>
      <c r="K186" s="795"/>
      <c r="L186" s="795"/>
      <c r="M186" s="795"/>
      <c r="N186" s="793"/>
    </row>
    <row r="187" spans="1:14" s="215" customFormat="1" ht="12.75" customHeight="1" x14ac:dyDescent="0.25">
      <c r="A187" s="736"/>
      <c r="B187" s="739"/>
      <c r="C187" s="739"/>
      <c r="D187" s="739"/>
      <c r="E187" s="739"/>
      <c r="F187" s="739"/>
      <c r="G187" s="739"/>
      <c r="H187" s="281">
        <v>0</v>
      </c>
      <c r="I187" s="274"/>
      <c r="J187" s="739"/>
      <c r="K187" s="795"/>
      <c r="L187" s="795"/>
      <c r="M187" s="795"/>
      <c r="N187" s="793"/>
    </row>
    <row r="188" spans="1:14" s="215" customFormat="1" ht="12.75" customHeight="1" x14ac:dyDescent="0.25">
      <c r="A188" s="736"/>
      <c r="B188" s="739"/>
      <c r="C188" s="739"/>
      <c r="D188" s="739"/>
      <c r="E188" s="739"/>
      <c r="F188" s="739"/>
      <c r="G188" s="739"/>
      <c r="H188" s="739"/>
      <c r="I188" s="739"/>
      <c r="J188" s="739"/>
      <c r="K188" s="795"/>
      <c r="L188" s="795"/>
      <c r="M188" s="795"/>
      <c r="N188" s="793"/>
    </row>
    <row r="189" spans="1:14" s="215" customFormat="1" ht="12.75" customHeight="1" x14ac:dyDescent="0.25">
      <c r="A189" s="229" t="s">
        <v>293</v>
      </c>
      <c r="B189" s="274" t="s">
        <v>284</v>
      </c>
      <c r="C189" s="274" t="s">
        <v>283</v>
      </c>
      <c r="D189" s="274" t="s">
        <v>284</v>
      </c>
      <c r="E189" s="274" t="s">
        <v>282</v>
      </c>
      <c r="F189" s="274" t="s">
        <v>274</v>
      </c>
      <c r="G189" s="274"/>
      <c r="H189" s="281">
        <v>0</v>
      </c>
      <c r="I189" s="274" t="s">
        <v>284</v>
      </c>
      <c r="J189" s="739" t="s">
        <v>345</v>
      </c>
      <c r="K189" s="795" t="s">
        <v>308</v>
      </c>
      <c r="L189" s="795"/>
      <c r="M189" s="795"/>
      <c r="N189" s="793" t="s">
        <v>346</v>
      </c>
    </row>
    <row r="190" spans="1:14" s="215" customFormat="1" ht="12.75" customHeight="1" x14ac:dyDescent="0.25">
      <c r="A190" s="736" t="s">
        <v>347</v>
      </c>
      <c r="B190" s="739"/>
      <c r="C190" s="739"/>
      <c r="D190" s="739"/>
      <c r="E190" s="739"/>
      <c r="F190" s="739"/>
      <c r="G190" s="739"/>
      <c r="H190" s="739"/>
      <c r="I190" s="739"/>
      <c r="J190" s="739"/>
      <c r="K190" s="795"/>
      <c r="L190" s="795"/>
      <c r="M190" s="795"/>
      <c r="N190" s="793"/>
    </row>
    <row r="191" spans="1:14" s="215" customFormat="1" ht="12.75" customHeight="1" x14ac:dyDescent="0.25">
      <c r="A191" s="736"/>
      <c r="B191" s="739"/>
      <c r="C191" s="739"/>
      <c r="D191" s="739"/>
      <c r="E191" s="739"/>
      <c r="F191" s="739"/>
      <c r="G191" s="739"/>
      <c r="H191" s="281">
        <v>0</v>
      </c>
      <c r="I191" s="274"/>
      <c r="J191" s="739" t="s">
        <v>348</v>
      </c>
      <c r="K191" s="795" t="s">
        <v>349</v>
      </c>
      <c r="L191" s="795"/>
      <c r="M191" s="795"/>
      <c r="N191" s="793" t="s">
        <v>350</v>
      </c>
    </row>
    <row r="192" spans="1:14" s="215" customFormat="1" ht="12.75" customHeight="1" x14ac:dyDescent="0.25">
      <c r="A192" s="736"/>
      <c r="B192" s="739"/>
      <c r="C192" s="739"/>
      <c r="D192" s="739"/>
      <c r="E192" s="739"/>
      <c r="F192" s="739"/>
      <c r="G192" s="739"/>
      <c r="H192" s="739"/>
      <c r="I192" s="739"/>
      <c r="J192" s="739"/>
      <c r="K192" s="795"/>
      <c r="L192" s="795"/>
      <c r="M192" s="795"/>
      <c r="N192" s="793"/>
    </row>
    <row r="193" spans="1:14" s="215" customFormat="1" ht="12.75" customHeight="1" x14ac:dyDescent="0.25">
      <c r="A193" s="736"/>
      <c r="B193" s="739"/>
      <c r="C193" s="739"/>
      <c r="D193" s="739"/>
      <c r="E193" s="739"/>
      <c r="F193" s="739"/>
      <c r="G193" s="739"/>
      <c r="H193" s="281">
        <v>0</v>
      </c>
      <c r="I193" s="274"/>
      <c r="J193" s="739" t="s">
        <v>351</v>
      </c>
      <c r="K193" s="795" t="s">
        <v>352</v>
      </c>
      <c r="L193" s="795"/>
      <c r="M193" s="795"/>
      <c r="N193" s="793" t="s">
        <v>353</v>
      </c>
    </row>
    <row r="194" spans="1:14" s="215" customFormat="1" ht="12.75" customHeight="1" x14ac:dyDescent="0.25">
      <c r="A194" s="736"/>
      <c r="B194" s="739"/>
      <c r="C194" s="739"/>
      <c r="D194" s="739"/>
      <c r="E194" s="739"/>
      <c r="F194" s="739"/>
      <c r="G194" s="739"/>
      <c r="H194" s="739"/>
      <c r="I194" s="739"/>
      <c r="J194" s="739"/>
      <c r="K194" s="795"/>
      <c r="L194" s="795"/>
      <c r="M194" s="795"/>
      <c r="N194" s="793"/>
    </row>
    <row r="195" spans="1:14" s="215" customFormat="1" ht="12.75" customHeight="1" x14ac:dyDescent="0.25">
      <c r="A195" s="736"/>
      <c r="B195" s="739"/>
      <c r="C195" s="739"/>
      <c r="D195" s="739"/>
      <c r="E195" s="739"/>
      <c r="F195" s="739"/>
      <c r="G195" s="739"/>
      <c r="H195" s="281">
        <v>0</v>
      </c>
      <c r="I195" s="274"/>
      <c r="J195" s="739" t="s">
        <v>354</v>
      </c>
      <c r="K195" s="795" t="s">
        <v>297</v>
      </c>
      <c r="L195" s="795"/>
      <c r="M195" s="795"/>
      <c r="N195" s="793" t="s">
        <v>275</v>
      </c>
    </row>
    <row r="196" spans="1:14" s="215" customFormat="1" ht="27.75" customHeight="1" thickBot="1" x14ac:dyDescent="0.3">
      <c r="A196" s="801"/>
      <c r="B196" s="802"/>
      <c r="C196" s="802"/>
      <c r="D196" s="802"/>
      <c r="E196" s="802"/>
      <c r="F196" s="802"/>
      <c r="G196" s="802"/>
      <c r="H196" s="802"/>
      <c r="I196" s="802"/>
      <c r="J196" s="802"/>
      <c r="K196" s="804"/>
      <c r="L196" s="804"/>
      <c r="M196" s="804"/>
      <c r="N196" s="805"/>
    </row>
    <row r="197" spans="1:14" ht="13" thickTop="1" x14ac:dyDescent="0.25"/>
  </sheetData>
  <mergeCells count="526">
    <mergeCell ref="N189:N190"/>
    <mergeCell ref="M187:M188"/>
    <mergeCell ref="N187:N188"/>
    <mergeCell ref="M195:M196"/>
    <mergeCell ref="J193:J194"/>
    <mergeCell ref="K193:K194"/>
    <mergeCell ref="J189:J190"/>
    <mergeCell ref="K189:K190"/>
    <mergeCell ref="M193:M194"/>
    <mergeCell ref="L189:L190"/>
    <mergeCell ref="L191:L192"/>
    <mergeCell ref="M191:M192"/>
    <mergeCell ref="L193:L194"/>
    <mergeCell ref="N193:N194"/>
    <mergeCell ref="J191:J192"/>
    <mergeCell ref="K191:K192"/>
    <mergeCell ref="N195:N196"/>
    <mergeCell ref="N191:N192"/>
    <mergeCell ref="A180:G180"/>
    <mergeCell ref="H180:I180"/>
    <mergeCell ref="J181:J182"/>
    <mergeCell ref="K181:K182"/>
    <mergeCell ref="A182:G188"/>
    <mergeCell ref="J187:J188"/>
    <mergeCell ref="L187:L188"/>
    <mergeCell ref="M183:M184"/>
    <mergeCell ref="J195:J196"/>
    <mergeCell ref="K195:K196"/>
    <mergeCell ref="L195:L196"/>
    <mergeCell ref="M189:M190"/>
    <mergeCell ref="H194:I194"/>
    <mergeCell ref="A190:G196"/>
    <mergeCell ref="H190:I190"/>
    <mergeCell ref="H196:I196"/>
    <mergeCell ref="H192:I192"/>
    <mergeCell ref="K187:K188"/>
    <mergeCell ref="H188:I188"/>
    <mergeCell ref="H184:I184"/>
    <mergeCell ref="J185:J186"/>
    <mergeCell ref="H186:I186"/>
    <mergeCell ref="K185:K186"/>
    <mergeCell ref="N181:N182"/>
    <mergeCell ref="H182:I182"/>
    <mergeCell ref="J183:J184"/>
    <mergeCell ref="K183:K184"/>
    <mergeCell ref="L183:L184"/>
    <mergeCell ref="L181:L182"/>
    <mergeCell ref="M181:M182"/>
    <mergeCell ref="N183:N184"/>
    <mergeCell ref="L185:L186"/>
    <mergeCell ref="M185:M186"/>
    <mergeCell ref="N185:N186"/>
    <mergeCell ref="L163:L164"/>
    <mergeCell ref="H168:I168"/>
    <mergeCell ref="J169:J170"/>
    <mergeCell ref="K169:K170"/>
    <mergeCell ref="L169:L170"/>
    <mergeCell ref="K167:K168"/>
    <mergeCell ref="L167:L168"/>
    <mergeCell ref="L165:L166"/>
    <mergeCell ref="A173:G179"/>
    <mergeCell ref="H173:N173"/>
    <mergeCell ref="H174:N174"/>
    <mergeCell ref="H175:N175"/>
    <mergeCell ref="H176:N176"/>
    <mergeCell ref="H177:N177"/>
    <mergeCell ref="H178:I179"/>
    <mergeCell ref="J178:J179"/>
    <mergeCell ref="K178:K179"/>
    <mergeCell ref="L179:N179"/>
    <mergeCell ref="A164:G170"/>
    <mergeCell ref="H164:I164"/>
    <mergeCell ref="J165:J166"/>
    <mergeCell ref="K165:K166"/>
    <mergeCell ref="H170:I170"/>
    <mergeCell ref="J163:J164"/>
    <mergeCell ref="K163:K164"/>
    <mergeCell ref="H166:I166"/>
    <mergeCell ref="J167:J168"/>
    <mergeCell ref="N155:N156"/>
    <mergeCell ref="N159:N160"/>
    <mergeCell ref="N157:N158"/>
    <mergeCell ref="M159:M160"/>
    <mergeCell ref="M157:M158"/>
    <mergeCell ref="M169:M170"/>
    <mergeCell ref="M167:M168"/>
    <mergeCell ref="M161:M162"/>
    <mergeCell ref="N169:N170"/>
    <mergeCell ref="M165:M166"/>
    <mergeCell ref="N165:N166"/>
    <mergeCell ref="N167:N168"/>
    <mergeCell ref="N163:N164"/>
    <mergeCell ref="M163:M164"/>
    <mergeCell ref="N161:N162"/>
    <mergeCell ref="H162:I162"/>
    <mergeCell ref="J161:J162"/>
    <mergeCell ref="K161:K162"/>
    <mergeCell ref="H158:I158"/>
    <mergeCell ref="J159:J160"/>
    <mergeCell ref="K159:K160"/>
    <mergeCell ref="L159:L160"/>
    <mergeCell ref="L157:L158"/>
    <mergeCell ref="A156:G162"/>
    <mergeCell ref="H156:I156"/>
    <mergeCell ref="J157:J158"/>
    <mergeCell ref="K157:K158"/>
    <mergeCell ref="H160:I160"/>
    <mergeCell ref="L155:L156"/>
    <mergeCell ref="L161:L162"/>
    <mergeCell ref="J155:J156"/>
    <mergeCell ref="M145:M146"/>
    <mergeCell ref="M147:M148"/>
    <mergeCell ref="J153:J154"/>
    <mergeCell ref="K153:K154"/>
    <mergeCell ref="L153:L154"/>
    <mergeCell ref="M153:M154"/>
    <mergeCell ref="K145:K146"/>
    <mergeCell ref="L145:L146"/>
    <mergeCell ref="K155:K156"/>
    <mergeCell ref="M155:M156"/>
    <mergeCell ref="K143:K144"/>
    <mergeCell ref="L143:L144"/>
    <mergeCell ref="M143:M144"/>
    <mergeCell ref="N143:N144"/>
    <mergeCell ref="N147:N148"/>
    <mergeCell ref="A148:G154"/>
    <mergeCell ref="H148:I148"/>
    <mergeCell ref="J149:J150"/>
    <mergeCell ref="K149:K150"/>
    <mergeCell ref="L149:L150"/>
    <mergeCell ref="H152:I152"/>
    <mergeCell ref="J147:J148"/>
    <mergeCell ref="K147:K148"/>
    <mergeCell ref="L147:L148"/>
    <mergeCell ref="N153:N154"/>
    <mergeCell ref="H154:I154"/>
    <mergeCell ref="M149:M150"/>
    <mergeCell ref="N149:N150"/>
    <mergeCell ref="H150:I150"/>
    <mergeCell ref="J151:J152"/>
    <mergeCell ref="K151:K152"/>
    <mergeCell ref="L151:L152"/>
    <mergeCell ref="M151:M152"/>
    <mergeCell ref="N151:N152"/>
    <mergeCell ref="L131:L132"/>
    <mergeCell ref="N137:N138"/>
    <mergeCell ref="M131:M132"/>
    <mergeCell ref="N131:N132"/>
    <mergeCell ref="N135:N136"/>
    <mergeCell ref="L137:L138"/>
    <mergeCell ref="M137:M138"/>
    <mergeCell ref="M133:M134"/>
    <mergeCell ref="A140:G146"/>
    <mergeCell ref="H140:I140"/>
    <mergeCell ref="J141:J142"/>
    <mergeCell ref="K141:K142"/>
    <mergeCell ref="J145:J146"/>
    <mergeCell ref="L141:L142"/>
    <mergeCell ref="H144:I144"/>
    <mergeCell ref="J139:J140"/>
    <mergeCell ref="K139:K140"/>
    <mergeCell ref="L139:L140"/>
    <mergeCell ref="N145:N146"/>
    <mergeCell ref="H146:I146"/>
    <mergeCell ref="M141:M142"/>
    <mergeCell ref="N141:N142"/>
    <mergeCell ref="H142:I142"/>
    <mergeCell ref="J143:J144"/>
    <mergeCell ref="N133:N134"/>
    <mergeCell ref="H134:I134"/>
    <mergeCell ref="J135:J136"/>
    <mergeCell ref="K135:K136"/>
    <mergeCell ref="L135:L136"/>
    <mergeCell ref="M135:M136"/>
    <mergeCell ref="L133:L134"/>
    <mergeCell ref="M139:M140"/>
    <mergeCell ref="N139:N140"/>
    <mergeCell ref="K129:K130"/>
    <mergeCell ref="A132:G138"/>
    <mergeCell ref="H132:I132"/>
    <mergeCell ref="J133:J134"/>
    <mergeCell ref="K133:K134"/>
    <mergeCell ref="H136:I136"/>
    <mergeCell ref="J131:J132"/>
    <mergeCell ref="K131:K132"/>
    <mergeCell ref="H138:I138"/>
    <mergeCell ref="J137:J138"/>
    <mergeCell ref="K137:K138"/>
    <mergeCell ref="J123:J124"/>
    <mergeCell ref="K123:K124"/>
    <mergeCell ref="A124:G130"/>
    <mergeCell ref="M125:M126"/>
    <mergeCell ref="L125:L126"/>
    <mergeCell ref="L129:L130"/>
    <mergeCell ref="M129:M130"/>
    <mergeCell ref="N125:N126"/>
    <mergeCell ref="H126:I126"/>
    <mergeCell ref="L123:L124"/>
    <mergeCell ref="M123:M124"/>
    <mergeCell ref="N123:N124"/>
    <mergeCell ref="H124:I124"/>
    <mergeCell ref="J125:J126"/>
    <mergeCell ref="K125:K126"/>
    <mergeCell ref="N129:N130"/>
    <mergeCell ref="H130:I130"/>
    <mergeCell ref="J127:J128"/>
    <mergeCell ref="K127:K128"/>
    <mergeCell ref="L127:L128"/>
    <mergeCell ref="M127:M128"/>
    <mergeCell ref="N127:N128"/>
    <mergeCell ref="H128:I128"/>
    <mergeCell ref="J129:J130"/>
    <mergeCell ref="A115:G121"/>
    <mergeCell ref="H115:N115"/>
    <mergeCell ref="H116:N116"/>
    <mergeCell ref="H117:N117"/>
    <mergeCell ref="H118:N118"/>
    <mergeCell ref="H119:N119"/>
    <mergeCell ref="H120:I121"/>
    <mergeCell ref="J120:J121"/>
    <mergeCell ref="A122:G122"/>
    <mergeCell ref="H122:I122"/>
    <mergeCell ref="K120:K121"/>
    <mergeCell ref="L121:N121"/>
    <mergeCell ref="J107:J108"/>
    <mergeCell ref="K107:K108"/>
    <mergeCell ref="J111:J112"/>
    <mergeCell ref="K111:K112"/>
    <mergeCell ref="N107:N108"/>
    <mergeCell ref="H108:I108"/>
    <mergeCell ref="J109:J110"/>
    <mergeCell ref="K109:K110"/>
    <mergeCell ref="L109:L110"/>
    <mergeCell ref="M109:M110"/>
    <mergeCell ref="N109:N110"/>
    <mergeCell ref="H110:I110"/>
    <mergeCell ref="L107:L108"/>
    <mergeCell ref="M107:M108"/>
    <mergeCell ref="N111:N112"/>
    <mergeCell ref="H112:I112"/>
    <mergeCell ref="L111:L112"/>
    <mergeCell ref="M111:M112"/>
    <mergeCell ref="J105:J106"/>
    <mergeCell ref="K105:K106"/>
    <mergeCell ref="L105:L106"/>
    <mergeCell ref="M105:M106"/>
    <mergeCell ref="N105:N106"/>
    <mergeCell ref="L103:L104"/>
    <mergeCell ref="A98:G104"/>
    <mergeCell ref="H98:I98"/>
    <mergeCell ref="J99:J100"/>
    <mergeCell ref="K99:K100"/>
    <mergeCell ref="J103:J104"/>
    <mergeCell ref="K103:K104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L99:L100"/>
    <mergeCell ref="M99:M100"/>
    <mergeCell ref="A106:G112"/>
    <mergeCell ref="H106:I106"/>
    <mergeCell ref="M103:M104"/>
    <mergeCell ref="N95:N96"/>
    <mergeCell ref="H96:I96"/>
    <mergeCell ref="J97:J98"/>
    <mergeCell ref="K97:K98"/>
    <mergeCell ref="L97:L98"/>
    <mergeCell ref="M97:M98"/>
    <mergeCell ref="N97:N98"/>
    <mergeCell ref="L95:L96"/>
    <mergeCell ref="M95:M96"/>
    <mergeCell ref="N103:N104"/>
    <mergeCell ref="H104:I104"/>
    <mergeCell ref="J89:J90"/>
    <mergeCell ref="K89:K90"/>
    <mergeCell ref="L89:L90"/>
    <mergeCell ref="M89:M90"/>
    <mergeCell ref="N89:N90"/>
    <mergeCell ref="L87:L88"/>
    <mergeCell ref="M87:M88"/>
    <mergeCell ref="A90:G96"/>
    <mergeCell ref="H90:I90"/>
    <mergeCell ref="J91:J92"/>
    <mergeCell ref="K91:K92"/>
    <mergeCell ref="J95:J96"/>
    <mergeCell ref="K95:K96"/>
    <mergeCell ref="N91:N92"/>
    <mergeCell ref="H92:I92"/>
    <mergeCell ref="J93:J94"/>
    <mergeCell ref="K93:K94"/>
    <mergeCell ref="L93:L94"/>
    <mergeCell ref="M93:M94"/>
    <mergeCell ref="N93:N94"/>
    <mergeCell ref="H94:I94"/>
    <mergeCell ref="L91:L92"/>
    <mergeCell ref="M91:M92"/>
    <mergeCell ref="A82:G88"/>
    <mergeCell ref="J83:J84"/>
    <mergeCell ref="K83:K84"/>
    <mergeCell ref="J87:J88"/>
    <mergeCell ref="K87:K88"/>
    <mergeCell ref="N83:N84"/>
    <mergeCell ref="H84:I84"/>
    <mergeCell ref="J85:J86"/>
    <mergeCell ref="K85:K86"/>
    <mergeCell ref="L85:L86"/>
    <mergeCell ref="M85:M86"/>
    <mergeCell ref="N85:N86"/>
    <mergeCell ref="H86:I86"/>
    <mergeCell ref="L83:L84"/>
    <mergeCell ref="M83:M84"/>
    <mergeCell ref="N87:N88"/>
    <mergeCell ref="H88:I88"/>
    <mergeCell ref="M75:M76"/>
    <mergeCell ref="N79:N80"/>
    <mergeCell ref="H80:I80"/>
    <mergeCell ref="J81:J82"/>
    <mergeCell ref="K81:K82"/>
    <mergeCell ref="L81:L82"/>
    <mergeCell ref="M81:M82"/>
    <mergeCell ref="N81:N82"/>
    <mergeCell ref="L79:L80"/>
    <mergeCell ref="M79:M80"/>
    <mergeCell ref="H82:I82"/>
    <mergeCell ref="A74:G80"/>
    <mergeCell ref="H74:I74"/>
    <mergeCell ref="J75:J76"/>
    <mergeCell ref="K75:K76"/>
    <mergeCell ref="J79:J80"/>
    <mergeCell ref="K79:K80"/>
    <mergeCell ref="N71:N72"/>
    <mergeCell ref="J73:J74"/>
    <mergeCell ref="K73:K74"/>
    <mergeCell ref="L73:L74"/>
    <mergeCell ref="M73:M74"/>
    <mergeCell ref="N73:N74"/>
    <mergeCell ref="J71:J72"/>
    <mergeCell ref="K71:K72"/>
    <mergeCell ref="L71:L72"/>
    <mergeCell ref="N75:N76"/>
    <mergeCell ref="H76:I76"/>
    <mergeCell ref="J77:J78"/>
    <mergeCell ref="K77:K78"/>
    <mergeCell ref="L77:L78"/>
    <mergeCell ref="M77:M78"/>
    <mergeCell ref="N77:N78"/>
    <mergeCell ref="H78:I78"/>
    <mergeCell ref="L75:L76"/>
    <mergeCell ref="H62:I63"/>
    <mergeCell ref="J62:J63"/>
    <mergeCell ref="K62:K63"/>
    <mergeCell ref="H72:I72"/>
    <mergeCell ref="N65:N66"/>
    <mergeCell ref="A66:G72"/>
    <mergeCell ref="H66:I66"/>
    <mergeCell ref="J67:J68"/>
    <mergeCell ref="K67:K68"/>
    <mergeCell ref="N67:N68"/>
    <mergeCell ref="M67:M68"/>
    <mergeCell ref="L67:L68"/>
    <mergeCell ref="K65:K66"/>
    <mergeCell ref="L65:L66"/>
    <mergeCell ref="M65:M66"/>
    <mergeCell ref="K69:K70"/>
    <mergeCell ref="H68:I68"/>
    <mergeCell ref="J69:J70"/>
    <mergeCell ref="H70:I70"/>
    <mergeCell ref="M71:M72"/>
    <mergeCell ref="A64:G64"/>
    <mergeCell ref="H64:I64"/>
    <mergeCell ref="J65:J66"/>
    <mergeCell ref="N69:N70"/>
    <mergeCell ref="N51:N52"/>
    <mergeCell ref="N49:N50"/>
    <mergeCell ref="M51:M52"/>
    <mergeCell ref="L69:L70"/>
    <mergeCell ref="M69:M70"/>
    <mergeCell ref="L53:L54"/>
    <mergeCell ref="M53:M54"/>
    <mergeCell ref="L63:N63"/>
    <mergeCell ref="J53:J54"/>
    <mergeCell ref="L49:L50"/>
    <mergeCell ref="H50:I50"/>
    <mergeCell ref="L51:L52"/>
    <mergeCell ref="N53:N54"/>
    <mergeCell ref="M49:M50"/>
    <mergeCell ref="A57:G63"/>
    <mergeCell ref="H57:N57"/>
    <mergeCell ref="H58:N58"/>
    <mergeCell ref="H59:N59"/>
    <mergeCell ref="H60:N60"/>
    <mergeCell ref="H61:N61"/>
    <mergeCell ref="A40:G46"/>
    <mergeCell ref="H40:I40"/>
    <mergeCell ref="J41:J42"/>
    <mergeCell ref="K41:K42"/>
    <mergeCell ref="H44:I44"/>
    <mergeCell ref="L43:L44"/>
    <mergeCell ref="K45:K46"/>
    <mergeCell ref="A48:G54"/>
    <mergeCell ref="H48:I48"/>
    <mergeCell ref="J49:J50"/>
    <mergeCell ref="K49:K50"/>
    <mergeCell ref="J47:J48"/>
    <mergeCell ref="H54:I54"/>
    <mergeCell ref="J51:J52"/>
    <mergeCell ref="K51:K52"/>
    <mergeCell ref="L41:L42"/>
    <mergeCell ref="L45:L46"/>
    <mergeCell ref="L47:L48"/>
    <mergeCell ref="K53:K54"/>
    <mergeCell ref="H46:I46"/>
    <mergeCell ref="H42:I42"/>
    <mergeCell ref="J43:J44"/>
    <mergeCell ref="J45:J46"/>
    <mergeCell ref="H52:I52"/>
    <mergeCell ref="L37:L38"/>
    <mergeCell ref="M37:M38"/>
    <mergeCell ref="M39:M40"/>
    <mergeCell ref="N39:N40"/>
    <mergeCell ref="N37:N38"/>
    <mergeCell ref="L39:L40"/>
    <mergeCell ref="J39:J40"/>
    <mergeCell ref="K43:K44"/>
    <mergeCell ref="K47:K48"/>
    <mergeCell ref="K39:K40"/>
    <mergeCell ref="N47:N48"/>
    <mergeCell ref="N45:N46"/>
    <mergeCell ref="N41:N42"/>
    <mergeCell ref="M43:M44"/>
    <mergeCell ref="N43:N44"/>
    <mergeCell ref="M41:M42"/>
    <mergeCell ref="M45:M46"/>
    <mergeCell ref="M47:M48"/>
    <mergeCell ref="M33:M34"/>
    <mergeCell ref="N33:N34"/>
    <mergeCell ref="H34:I34"/>
    <mergeCell ref="J35:J36"/>
    <mergeCell ref="K35:K36"/>
    <mergeCell ref="L35:L36"/>
    <mergeCell ref="M35:M36"/>
    <mergeCell ref="L33:L34"/>
    <mergeCell ref="H36:I36"/>
    <mergeCell ref="N35:N36"/>
    <mergeCell ref="A32:G38"/>
    <mergeCell ref="H32:I32"/>
    <mergeCell ref="J33:J34"/>
    <mergeCell ref="K33:K34"/>
    <mergeCell ref="H38:I38"/>
    <mergeCell ref="J31:J32"/>
    <mergeCell ref="K31:K32"/>
    <mergeCell ref="J37:J38"/>
    <mergeCell ref="K37:K38"/>
    <mergeCell ref="M29:M30"/>
    <mergeCell ref="N29:N30"/>
    <mergeCell ref="N23:N24"/>
    <mergeCell ref="M31:M32"/>
    <mergeCell ref="M27:M28"/>
    <mergeCell ref="N27:N28"/>
    <mergeCell ref="N21:N22"/>
    <mergeCell ref="M21:M22"/>
    <mergeCell ref="L31:L32"/>
    <mergeCell ref="L27:L28"/>
    <mergeCell ref="L25:L26"/>
    <mergeCell ref="L29:L30"/>
    <mergeCell ref="N31:N32"/>
    <mergeCell ref="M23:M24"/>
    <mergeCell ref="M25:M26"/>
    <mergeCell ref="N25:N26"/>
    <mergeCell ref="A24:G30"/>
    <mergeCell ref="H24:I24"/>
    <mergeCell ref="J25:J26"/>
    <mergeCell ref="K25:K26"/>
    <mergeCell ref="H30:I30"/>
    <mergeCell ref="J29:J30"/>
    <mergeCell ref="K29:K30"/>
    <mergeCell ref="J23:J24"/>
    <mergeCell ref="K23:K24"/>
    <mergeCell ref="H28:I28"/>
    <mergeCell ref="H22:I22"/>
    <mergeCell ref="H18:I18"/>
    <mergeCell ref="L23:L24"/>
    <mergeCell ref="H26:I26"/>
    <mergeCell ref="J27:J28"/>
    <mergeCell ref="K27:K28"/>
    <mergeCell ref="N17:N18"/>
    <mergeCell ref="L19:L20"/>
    <mergeCell ref="M19:M20"/>
    <mergeCell ref="N19:N20"/>
    <mergeCell ref="M17:M18"/>
    <mergeCell ref="K17:K18"/>
    <mergeCell ref="J21:J22"/>
    <mergeCell ref="L17:L18"/>
    <mergeCell ref="J19:J20"/>
    <mergeCell ref="K19:K20"/>
    <mergeCell ref="K21:K22"/>
    <mergeCell ref="L21:L22"/>
    <mergeCell ref="K12:K13"/>
    <mergeCell ref="L13:N13"/>
    <mergeCell ref="N15:N16"/>
    <mergeCell ref="M15:M16"/>
    <mergeCell ref="K15:K16"/>
    <mergeCell ref="L15:L16"/>
    <mergeCell ref="A1:N1"/>
    <mergeCell ref="A5:N5"/>
    <mergeCell ref="A6:N6"/>
    <mergeCell ref="A7:G13"/>
    <mergeCell ref="H7:N7"/>
    <mergeCell ref="H8:N8"/>
    <mergeCell ref="H11:N11"/>
    <mergeCell ref="H10:N10"/>
    <mergeCell ref="H12:I13"/>
    <mergeCell ref="J12:J13"/>
    <mergeCell ref="A14:G14"/>
    <mergeCell ref="H9:N9"/>
    <mergeCell ref="H14:I14"/>
    <mergeCell ref="A16:G22"/>
    <mergeCell ref="H16:I16"/>
    <mergeCell ref="J17:J18"/>
    <mergeCell ref="J15:J16"/>
    <mergeCell ref="H20:I20"/>
  </mergeCells>
  <phoneticPr fontId="17" type="noConversion"/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1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G28" sqref="G28"/>
    </sheetView>
  </sheetViews>
  <sheetFormatPr defaultRowHeight="12.5" x14ac:dyDescent="0.25"/>
  <cols>
    <col min="1" max="1" width="5.7265625" style="1" customWidth="1"/>
    <col min="2" max="2" width="35.7265625" style="1" customWidth="1"/>
    <col min="3" max="6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674</v>
      </c>
    </row>
    <row r="2" spans="1:8" s="40" customFormat="1" ht="15" customHeight="1" x14ac:dyDescent="0.25">
      <c r="A2" s="3"/>
      <c r="B2" s="3"/>
      <c r="C2" s="3"/>
      <c r="D2" s="3"/>
      <c r="E2" s="3"/>
      <c r="G2" s="2" t="str">
        <f>'2.sz. melléklet'!G2</f>
        <v>az 1/2016. (II.    .) önkormányzati rendelethez</v>
      </c>
    </row>
    <row r="3" spans="1:8" s="40" customFormat="1" ht="15" customHeight="1" x14ac:dyDescent="0.25">
      <c r="A3" s="43"/>
      <c r="B3" s="43"/>
    </row>
    <row r="4" spans="1:8" ht="15" customHeight="1" thickBot="1" x14ac:dyDescent="0.3">
      <c r="G4" s="6" t="s">
        <v>0</v>
      </c>
    </row>
    <row r="5" spans="1:8" ht="42.5" thickTop="1" x14ac:dyDescent="0.25">
      <c r="A5" s="150" t="s">
        <v>75</v>
      </c>
      <c r="B5" s="159" t="s">
        <v>152</v>
      </c>
      <c r="C5" s="9" t="s">
        <v>611</v>
      </c>
      <c r="D5" s="9" t="s">
        <v>736</v>
      </c>
      <c r="E5" s="9" t="s">
        <v>737</v>
      </c>
      <c r="F5" s="9" t="s">
        <v>738</v>
      </c>
      <c r="G5" s="675" t="s">
        <v>739</v>
      </c>
      <c r="H5" s="161"/>
    </row>
    <row r="6" spans="1:8" ht="15" customHeight="1" thickBot="1" x14ac:dyDescent="0.3">
      <c r="A6" s="152" t="s">
        <v>3</v>
      </c>
      <c r="B6" s="160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61"/>
    </row>
    <row r="7" spans="1:8" ht="6" customHeight="1" thickTop="1" x14ac:dyDescent="0.25">
      <c r="A7" s="40"/>
      <c r="B7" s="162"/>
      <c r="C7" s="161"/>
      <c r="D7" s="161"/>
      <c r="E7" s="161"/>
      <c r="F7" s="161"/>
      <c r="G7" s="161"/>
      <c r="H7" s="161"/>
    </row>
    <row r="8" spans="1:8" ht="15" customHeight="1" thickBot="1" x14ac:dyDescent="0.3">
      <c r="A8" s="811" t="s">
        <v>158</v>
      </c>
      <c r="B8" s="811"/>
      <c r="C8" s="65"/>
      <c r="D8" s="65"/>
      <c r="E8" s="65"/>
      <c r="F8" s="65"/>
      <c r="G8" s="65"/>
      <c r="H8" s="40"/>
    </row>
    <row r="9" spans="1:8" ht="15" customHeight="1" thickTop="1" x14ac:dyDescent="0.25">
      <c r="A9" s="163" t="s">
        <v>13</v>
      </c>
      <c r="B9" s="164" t="s">
        <v>159</v>
      </c>
      <c r="C9" s="48">
        <v>10314</v>
      </c>
      <c r="D9" s="48">
        <v>10314</v>
      </c>
      <c r="E9" s="48">
        <v>9763</v>
      </c>
      <c r="F9" s="48">
        <v>10612</v>
      </c>
      <c r="G9" s="131">
        <f>F9/C9</f>
        <v>1.0288927671126624</v>
      </c>
      <c r="H9" s="40"/>
    </row>
    <row r="10" spans="1:8" ht="15" customHeight="1" x14ac:dyDescent="0.25">
      <c r="A10" s="469" t="s">
        <v>14</v>
      </c>
      <c r="B10" s="164" t="s">
        <v>160</v>
      </c>
      <c r="C10" s="48">
        <v>16988</v>
      </c>
      <c r="D10" s="48">
        <v>17038</v>
      </c>
      <c r="E10" s="48">
        <v>17020</v>
      </c>
      <c r="F10" s="48">
        <v>18986</v>
      </c>
      <c r="G10" s="131">
        <f t="shared" ref="G10:G17" si="0">F10/C10</f>
        <v>1.1176124323051566</v>
      </c>
      <c r="H10" s="40"/>
    </row>
    <row r="11" spans="1:8" ht="15" customHeight="1" x14ac:dyDescent="0.25">
      <c r="A11" s="470" t="s">
        <v>52</v>
      </c>
      <c r="B11" s="164" t="s">
        <v>636</v>
      </c>
      <c r="C11" s="48">
        <v>80</v>
      </c>
      <c r="D11" s="48">
        <v>80</v>
      </c>
      <c r="E11" s="48">
        <v>80</v>
      </c>
      <c r="F11" s="48">
        <v>80</v>
      </c>
      <c r="G11" s="131">
        <f t="shared" si="0"/>
        <v>1</v>
      </c>
      <c r="H11" s="40"/>
    </row>
    <row r="12" spans="1:8" ht="15" customHeight="1" x14ac:dyDescent="0.25">
      <c r="A12" s="471" t="s">
        <v>53</v>
      </c>
      <c r="B12" s="164" t="s">
        <v>637</v>
      </c>
      <c r="C12" s="48">
        <v>805</v>
      </c>
      <c r="D12" s="48">
        <v>805</v>
      </c>
      <c r="E12" s="48">
        <v>802</v>
      </c>
      <c r="F12" s="48">
        <v>805</v>
      </c>
      <c r="G12" s="131">
        <f t="shared" si="0"/>
        <v>1</v>
      </c>
      <c r="H12" s="40"/>
    </row>
    <row r="13" spans="1:8" ht="15" customHeight="1" x14ac:dyDescent="0.25">
      <c r="A13" s="470" t="s">
        <v>55</v>
      </c>
      <c r="B13" s="164" t="s">
        <v>161</v>
      </c>
      <c r="C13" s="48">
        <v>500</v>
      </c>
      <c r="D13" s="48">
        <v>500</v>
      </c>
      <c r="E13" s="48">
        <v>475</v>
      </c>
      <c r="F13" s="48">
        <v>500</v>
      </c>
      <c r="G13" s="131">
        <f t="shared" si="0"/>
        <v>1</v>
      </c>
      <c r="H13" s="40"/>
    </row>
    <row r="14" spans="1:8" ht="15" customHeight="1" x14ac:dyDescent="0.25">
      <c r="A14" s="45" t="s">
        <v>56</v>
      </c>
      <c r="B14" s="164" t="s">
        <v>162</v>
      </c>
      <c r="C14" s="48">
        <v>222</v>
      </c>
      <c r="D14" s="48">
        <v>209</v>
      </c>
      <c r="E14" s="48">
        <v>209</v>
      </c>
      <c r="F14" s="48">
        <v>209</v>
      </c>
      <c r="G14" s="131">
        <f t="shared" si="0"/>
        <v>0.94144144144144148</v>
      </c>
      <c r="H14" s="40"/>
    </row>
    <row r="15" spans="1:8" ht="15" customHeight="1" x14ac:dyDescent="0.25">
      <c r="A15" s="720" t="s">
        <v>58</v>
      </c>
      <c r="B15" s="164" t="s">
        <v>794</v>
      </c>
      <c r="C15" s="724"/>
      <c r="D15" s="724"/>
      <c r="E15" s="724"/>
      <c r="F15" s="724">
        <v>300</v>
      </c>
      <c r="G15" s="77"/>
      <c r="H15" s="40"/>
    </row>
    <row r="16" spans="1:8" ht="15" customHeight="1" thickBot="1" x14ac:dyDescent="0.3">
      <c r="A16" s="720" t="s">
        <v>79</v>
      </c>
      <c r="B16" s="165" t="s">
        <v>638</v>
      </c>
      <c r="C16" s="166">
        <v>590</v>
      </c>
      <c r="D16" s="166">
        <v>610</v>
      </c>
      <c r="E16" s="166">
        <v>610</v>
      </c>
      <c r="F16" s="166">
        <v>610</v>
      </c>
      <c r="G16" s="94">
        <f t="shared" si="0"/>
        <v>1.0338983050847457</v>
      </c>
      <c r="H16" s="40"/>
    </row>
    <row r="17" spans="1:8" ht="15" customHeight="1" thickTop="1" thickBot="1" x14ac:dyDescent="0.3">
      <c r="A17" s="810" t="s">
        <v>130</v>
      </c>
      <c r="B17" s="810"/>
      <c r="C17" s="167">
        <f>SUM(C9:C16)</f>
        <v>29499</v>
      </c>
      <c r="D17" s="167">
        <f>SUM(D9:D16)</f>
        <v>29556</v>
      </c>
      <c r="E17" s="167">
        <f>SUM(E9:E16)</f>
        <v>28959</v>
      </c>
      <c r="F17" s="167">
        <f>SUM(F9:F16)</f>
        <v>32102</v>
      </c>
      <c r="G17" s="168">
        <f t="shared" si="0"/>
        <v>1.0882402793315027</v>
      </c>
      <c r="H17" s="40"/>
    </row>
    <row r="18" spans="1:8" ht="6" customHeight="1" thickTop="1" x14ac:dyDescent="0.25">
      <c r="A18" s="40"/>
      <c r="B18" s="137"/>
      <c r="C18" s="43"/>
      <c r="D18" s="43"/>
      <c r="E18" s="43"/>
      <c r="F18" s="43"/>
      <c r="G18" s="374"/>
      <c r="H18" s="40"/>
    </row>
    <row r="19" spans="1:8" ht="15" customHeight="1" thickBot="1" x14ac:dyDescent="0.3">
      <c r="A19" s="811" t="s">
        <v>163</v>
      </c>
      <c r="B19" s="811"/>
      <c r="C19" s="65"/>
      <c r="D19" s="65"/>
      <c r="E19" s="65"/>
      <c r="F19" s="65"/>
      <c r="G19" s="375"/>
      <c r="H19" s="40"/>
    </row>
    <row r="20" spans="1:8" ht="15" customHeight="1" thickTop="1" x14ac:dyDescent="0.25">
      <c r="A20" s="163" t="s">
        <v>13</v>
      </c>
      <c r="B20" s="164" t="s">
        <v>164</v>
      </c>
      <c r="C20" s="48">
        <v>80</v>
      </c>
      <c r="D20" s="48">
        <v>80</v>
      </c>
      <c r="E20" s="48">
        <v>80</v>
      </c>
      <c r="F20" s="48">
        <v>80</v>
      </c>
      <c r="G20" s="131">
        <f t="shared" ref="G20:G30" si="1">F20/C20</f>
        <v>1</v>
      </c>
      <c r="H20" s="40"/>
    </row>
    <row r="21" spans="1:8" ht="15" customHeight="1" x14ac:dyDescent="0.25">
      <c r="A21" s="45" t="s">
        <v>14</v>
      </c>
      <c r="B21" s="164" t="s">
        <v>165</v>
      </c>
      <c r="C21" s="48">
        <v>4470</v>
      </c>
      <c r="D21" s="48">
        <v>4470</v>
      </c>
      <c r="E21" s="48">
        <v>4470</v>
      </c>
      <c r="F21" s="48">
        <v>3200</v>
      </c>
      <c r="G21" s="131">
        <f t="shared" si="1"/>
        <v>0.71588366890380317</v>
      </c>
      <c r="H21" s="40"/>
    </row>
    <row r="22" spans="1:8" ht="15" customHeight="1" x14ac:dyDescent="0.25">
      <c r="A22" s="45" t="s">
        <v>52</v>
      </c>
      <c r="B22" s="164" t="s">
        <v>166</v>
      </c>
      <c r="C22" s="48">
        <v>200</v>
      </c>
      <c r="D22" s="48">
        <v>200</v>
      </c>
      <c r="E22" s="48">
        <v>200</v>
      </c>
      <c r="F22" s="48">
        <v>200</v>
      </c>
      <c r="G22" s="131">
        <f t="shared" si="1"/>
        <v>1</v>
      </c>
      <c r="H22" s="40"/>
    </row>
    <row r="23" spans="1:8" ht="15" customHeight="1" x14ac:dyDescent="0.25">
      <c r="A23" s="45" t="s">
        <v>53</v>
      </c>
      <c r="B23" s="164" t="s">
        <v>167</v>
      </c>
      <c r="C23" s="48">
        <v>4679</v>
      </c>
      <c r="D23" s="48">
        <v>7891</v>
      </c>
      <c r="E23" s="48">
        <v>6594</v>
      </c>
      <c r="F23" s="48">
        <v>2239</v>
      </c>
      <c r="G23" s="131">
        <f t="shared" si="1"/>
        <v>0.47852105150673219</v>
      </c>
      <c r="H23" s="40"/>
    </row>
    <row r="24" spans="1:8" ht="15" customHeight="1" x14ac:dyDescent="0.25">
      <c r="A24" s="45" t="s">
        <v>55</v>
      </c>
      <c r="B24" s="164" t="s">
        <v>168</v>
      </c>
      <c r="C24" s="48">
        <v>300</v>
      </c>
      <c r="D24" s="48">
        <v>300</v>
      </c>
      <c r="E24" s="48">
        <v>300</v>
      </c>
      <c r="F24" s="48">
        <v>600</v>
      </c>
      <c r="G24" s="131">
        <f t="shared" si="1"/>
        <v>2</v>
      </c>
      <c r="H24" s="40"/>
    </row>
    <row r="25" spans="1:8" ht="15" customHeight="1" x14ac:dyDescent="0.25">
      <c r="A25" s="45" t="s">
        <v>56</v>
      </c>
      <c r="B25" s="164" t="s">
        <v>169</v>
      </c>
      <c r="C25" s="48">
        <v>100</v>
      </c>
      <c r="D25" s="48">
        <v>100</v>
      </c>
      <c r="E25" s="48">
        <v>200</v>
      </c>
      <c r="F25" s="48">
        <v>200</v>
      </c>
      <c r="G25" s="131">
        <f t="shared" si="1"/>
        <v>2</v>
      </c>
      <c r="H25" s="40"/>
    </row>
    <row r="26" spans="1:8" ht="15" customHeight="1" x14ac:dyDescent="0.25">
      <c r="A26" s="45" t="s">
        <v>58</v>
      </c>
      <c r="B26" s="164" t="s">
        <v>170</v>
      </c>
      <c r="C26" s="48">
        <v>100</v>
      </c>
      <c r="D26" s="48">
        <v>100</v>
      </c>
      <c r="E26" s="48">
        <v>100</v>
      </c>
      <c r="F26" s="48">
        <v>100</v>
      </c>
      <c r="G26" s="131">
        <f t="shared" si="1"/>
        <v>1</v>
      </c>
      <c r="H26" s="40"/>
    </row>
    <row r="27" spans="1:8" x14ac:dyDescent="0.25">
      <c r="A27" s="45" t="s">
        <v>79</v>
      </c>
      <c r="B27" s="572" t="s">
        <v>639</v>
      </c>
      <c r="C27" s="48">
        <v>100</v>
      </c>
      <c r="D27" s="48">
        <v>100</v>
      </c>
      <c r="E27" s="48">
        <v>0</v>
      </c>
      <c r="F27" s="48">
        <v>100</v>
      </c>
      <c r="G27" s="131">
        <f t="shared" si="1"/>
        <v>1</v>
      </c>
      <c r="H27" s="40"/>
    </row>
    <row r="28" spans="1:8" ht="15" customHeight="1" x14ac:dyDescent="0.25">
      <c r="A28" s="45" t="s">
        <v>98</v>
      </c>
      <c r="B28" s="164" t="s">
        <v>171</v>
      </c>
      <c r="C28" s="613">
        <v>100</v>
      </c>
      <c r="D28" s="613">
        <v>100</v>
      </c>
      <c r="E28" s="613">
        <v>73</v>
      </c>
      <c r="F28" s="613">
        <v>100</v>
      </c>
      <c r="G28" s="89">
        <f t="shared" si="1"/>
        <v>1</v>
      </c>
      <c r="H28" s="40"/>
    </row>
    <row r="29" spans="1:8" ht="15" customHeight="1" thickBot="1" x14ac:dyDescent="0.3">
      <c r="A29" s="658" t="s">
        <v>99</v>
      </c>
      <c r="B29" s="659" t="s">
        <v>694</v>
      </c>
      <c r="C29" s="721"/>
      <c r="D29" s="722">
        <v>200</v>
      </c>
      <c r="E29" s="722">
        <v>200</v>
      </c>
      <c r="F29" s="722"/>
      <c r="G29" s="723"/>
      <c r="H29" s="40"/>
    </row>
    <row r="30" spans="1:8" ht="15" customHeight="1" thickTop="1" thickBot="1" x14ac:dyDescent="0.3">
      <c r="A30" s="810" t="s">
        <v>130</v>
      </c>
      <c r="B30" s="810"/>
      <c r="C30" s="167">
        <f>SUM(C20:C28)</f>
        <v>10129</v>
      </c>
      <c r="D30" s="167">
        <f>SUM(D20:D29)</f>
        <v>13541</v>
      </c>
      <c r="E30" s="167">
        <f>SUM(E20:E29)</f>
        <v>12217</v>
      </c>
      <c r="F30" s="167">
        <f>SUM(F20:F29)</f>
        <v>6819</v>
      </c>
      <c r="G30" s="168">
        <f t="shared" si="1"/>
        <v>0.673215519794649</v>
      </c>
      <c r="H30" s="40"/>
    </row>
    <row r="31" spans="1:8" ht="6" customHeight="1" thickTop="1" x14ac:dyDescent="0.25">
      <c r="A31" s="40"/>
      <c r="B31" s="137"/>
      <c r="C31" s="43"/>
      <c r="D31" s="43"/>
      <c r="E31" s="43"/>
      <c r="F31" s="43"/>
      <c r="G31" s="374"/>
      <c r="H31" s="40"/>
    </row>
    <row r="32" spans="1:8" ht="15" customHeight="1" thickBot="1" x14ac:dyDescent="0.3">
      <c r="A32" s="811" t="s">
        <v>172</v>
      </c>
      <c r="B32" s="811"/>
      <c r="C32" s="43"/>
      <c r="D32" s="43"/>
      <c r="E32" s="43"/>
      <c r="F32" s="43"/>
      <c r="G32" s="374"/>
      <c r="H32" s="40"/>
    </row>
    <row r="33" spans="1:8" ht="15" customHeight="1" thickTop="1" x14ac:dyDescent="0.25">
      <c r="A33" s="163" t="s">
        <v>13</v>
      </c>
      <c r="B33" s="171" t="s">
        <v>173</v>
      </c>
      <c r="C33" s="172">
        <v>1820</v>
      </c>
      <c r="D33" s="172">
        <v>0</v>
      </c>
      <c r="E33" s="172">
        <v>0</v>
      </c>
      <c r="F33" s="172">
        <v>0</v>
      </c>
      <c r="G33" s="377">
        <f>F33/C33</f>
        <v>0</v>
      </c>
      <c r="H33" s="40"/>
    </row>
    <row r="34" spans="1:8" ht="15" customHeight="1" thickBot="1" x14ac:dyDescent="0.3">
      <c r="A34" s="126" t="s">
        <v>14</v>
      </c>
      <c r="B34" s="169" t="s">
        <v>174</v>
      </c>
      <c r="C34" s="170"/>
      <c r="D34" s="170"/>
      <c r="E34" s="170"/>
      <c r="F34" s="170"/>
      <c r="G34" s="376"/>
      <c r="H34" s="40"/>
    </row>
    <row r="35" spans="1:8" ht="15" customHeight="1" thickTop="1" thickBot="1" x14ac:dyDescent="0.3">
      <c r="A35" s="810" t="s">
        <v>130</v>
      </c>
      <c r="B35" s="810"/>
      <c r="C35" s="167">
        <f>SUM(C33)</f>
        <v>1820</v>
      </c>
      <c r="D35" s="167">
        <f>SUM(D33)</f>
        <v>0</v>
      </c>
      <c r="E35" s="167">
        <f>SUM(E33)</f>
        <v>0</v>
      </c>
      <c r="F35" s="167">
        <f>SUM(F33)</f>
        <v>0</v>
      </c>
      <c r="G35" s="168">
        <f>F35/C35</f>
        <v>0</v>
      </c>
    </row>
    <row r="37" spans="1:8" ht="14.9" customHeight="1" x14ac:dyDescent="0.25">
      <c r="A37"/>
      <c r="B37"/>
    </row>
    <row r="38" spans="1:8" ht="14.9" customHeight="1" x14ac:dyDescent="0.25">
      <c r="A38"/>
      <c r="B38"/>
    </row>
    <row r="39" spans="1:8" ht="14.9" customHeight="1" x14ac:dyDescent="0.25">
      <c r="A39"/>
      <c r="B39"/>
    </row>
    <row r="40" spans="1:8" ht="14.9" customHeight="1" x14ac:dyDescent="0.25">
      <c r="A40"/>
      <c r="B40"/>
    </row>
  </sheetData>
  <sheetProtection selectLockedCells="1" selectUnlockedCells="1"/>
  <mergeCells count="6">
    <mergeCell ref="A35:B35"/>
    <mergeCell ref="A8:B8"/>
    <mergeCell ref="A17:B17"/>
    <mergeCell ref="A19:B19"/>
    <mergeCell ref="A30:B30"/>
    <mergeCell ref="A32:B3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D24" sqref="D24"/>
    </sheetView>
  </sheetViews>
  <sheetFormatPr defaultColWidth="9.1796875" defaultRowHeight="12.5" x14ac:dyDescent="0.25"/>
  <cols>
    <col min="1" max="1" width="5.7265625" style="282" customWidth="1"/>
    <col min="2" max="2" width="35.7265625" style="282" customWidth="1"/>
    <col min="3" max="7" width="10.7265625" style="282" customWidth="1"/>
    <col min="8" max="8" width="9.7265625" style="282" customWidth="1"/>
    <col min="9" max="12" width="9.1796875" style="282"/>
    <col min="13" max="16384" width="9.1796875" style="212"/>
  </cols>
  <sheetData>
    <row r="1" spans="1:12" s="215" customFormat="1" ht="15" customHeight="1" x14ac:dyDescent="0.25">
      <c r="B1" s="239"/>
      <c r="C1" s="239"/>
      <c r="D1" s="239"/>
      <c r="E1" s="239"/>
      <c r="F1" s="239"/>
      <c r="G1" s="211" t="s">
        <v>675</v>
      </c>
    </row>
    <row r="2" spans="1:12" s="215" customFormat="1" ht="15" customHeight="1" x14ac:dyDescent="0.25">
      <c r="A2" s="239"/>
      <c r="B2" s="239"/>
      <c r="C2" s="239"/>
      <c r="D2" s="239"/>
      <c r="E2" s="239"/>
      <c r="F2" s="239"/>
      <c r="G2" s="211" t="str">
        <f>'2.sz. melléklet'!G2</f>
        <v>az 1/2016. (II.    .) önkormányzati rendelethez</v>
      </c>
    </row>
    <row r="3" spans="1:12" s="215" customFormat="1" ht="15" customHeight="1" x14ac:dyDescent="0.25">
      <c r="A3" s="217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 s="215" customFormat="1" ht="15" customHeight="1" thickBot="1" x14ac:dyDescent="0.3">
      <c r="A4" s="217"/>
      <c r="B4" s="271"/>
      <c r="C4" s="271"/>
      <c r="D4" s="271"/>
      <c r="E4" s="271"/>
      <c r="F4" s="271"/>
      <c r="G4" s="6" t="s">
        <v>0</v>
      </c>
      <c r="H4" s="271"/>
      <c r="I4" s="271"/>
      <c r="J4" s="271"/>
      <c r="K4" s="271"/>
    </row>
    <row r="5" spans="1:12" s="215" customFormat="1" ht="32" thickTop="1" x14ac:dyDescent="0.25">
      <c r="A5" s="150" t="s">
        <v>75</v>
      </c>
      <c r="B5" s="159" t="s">
        <v>152</v>
      </c>
      <c r="C5" s="9" t="s">
        <v>611</v>
      </c>
      <c r="D5" s="9" t="s">
        <v>736</v>
      </c>
      <c r="E5" s="9" t="s">
        <v>737</v>
      </c>
      <c r="F5" s="9" t="s">
        <v>738</v>
      </c>
      <c r="G5" s="675" t="s">
        <v>739</v>
      </c>
      <c r="H5" s="271"/>
      <c r="I5" s="271"/>
      <c r="J5" s="271"/>
      <c r="K5" s="271"/>
    </row>
    <row r="6" spans="1:12" s="215" customFormat="1" ht="15" customHeight="1" thickBot="1" x14ac:dyDescent="0.3">
      <c r="A6" s="152" t="s">
        <v>3</v>
      </c>
      <c r="B6" s="160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271"/>
      <c r="I6" s="271"/>
      <c r="J6" s="271"/>
      <c r="K6" s="271"/>
    </row>
    <row r="7" spans="1:12" s="215" customFormat="1" ht="6.75" customHeight="1" thickTop="1" x14ac:dyDescent="0.25">
      <c r="A7" s="40"/>
      <c r="B7" s="162"/>
      <c r="C7" s="161"/>
      <c r="D7" s="161"/>
      <c r="E7" s="161"/>
      <c r="F7" s="161"/>
      <c r="G7" s="161"/>
      <c r="H7" s="271"/>
      <c r="I7" s="271"/>
      <c r="J7" s="271"/>
      <c r="K7" s="271"/>
    </row>
    <row r="8" spans="1:12" s="215" customFormat="1" ht="15" customHeight="1" thickBot="1" x14ac:dyDescent="0.3">
      <c r="A8" s="524" t="s">
        <v>640</v>
      </c>
      <c r="B8" s="524"/>
      <c r="C8" s="65"/>
      <c r="D8" s="65"/>
      <c r="E8" s="65"/>
      <c r="F8" s="65"/>
      <c r="G8" s="65"/>
      <c r="H8" s="217"/>
      <c r="I8" s="217"/>
      <c r="J8" s="217"/>
      <c r="K8" s="217"/>
    </row>
    <row r="9" spans="1:12" s="215" customFormat="1" ht="15" customHeight="1" thickTop="1" thickBot="1" x14ac:dyDescent="0.3">
      <c r="A9" s="163" t="s">
        <v>13</v>
      </c>
      <c r="B9" s="164" t="s">
        <v>165</v>
      </c>
      <c r="C9" s="474">
        <v>3661000</v>
      </c>
      <c r="D9" s="678">
        <v>0</v>
      </c>
      <c r="E9" s="474">
        <v>0</v>
      </c>
      <c r="F9" s="474">
        <v>3661000</v>
      </c>
      <c r="G9" s="472">
        <f>F9/C9</f>
        <v>1</v>
      </c>
      <c r="H9" s="271"/>
      <c r="I9" s="271"/>
      <c r="J9" s="271"/>
      <c r="K9" s="271"/>
    </row>
    <row r="10" spans="1:12" s="215" customFormat="1" ht="15" customHeight="1" thickTop="1" thickBot="1" x14ac:dyDescent="0.3">
      <c r="A10" s="810" t="s">
        <v>130</v>
      </c>
      <c r="B10" s="810"/>
      <c r="C10" s="475"/>
      <c r="D10" s="679"/>
      <c r="E10" s="475"/>
      <c r="F10" s="475"/>
      <c r="G10" s="168"/>
      <c r="H10" s="271"/>
      <c r="I10" s="271"/>
      <c r="J10" s="271"/>
      <c r="K10" s="271"/>
    </row>
    <row r="11" spans="1:12" s="215" customFormat="1" ht="15" customHeight="1" thickTop="1" x14ac:dyDescent="0.25">
      <c r="A11" s="284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</row>
    <row r="12" spans="1:12" s="215" customFormat="1" ht="15" customHeight="1" x14ac:dyDescent="0.25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</row>
    <row r="13" spans="1:12" s="215" customFormat="1" ht="15" customHeight="1" x14ac:dyDescent="0.2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</row>
  </sheetData>
  <mergeCells count="1">
    <mergeCell ref="A10:B10"/>
  </mergeCells>
  <phoneticPr fontId="17" type="noConversion"/>
  <pageMargins left="0.25" right="0.25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J20" sqref="J20"/>
    </sheetView>
  </sheetViews>
  <sheetFormatPr defaultRowHeight="12.5" x14ac:dyDescent="0.25"/>
  <cols>
    <col min="1" max="1" width="11" customWidth="1"/>
    <col min="2" max="2" width="5.7265625" style="1" customWidth="1"/>
    <col min="3" max="3" width="40.7265625" style="1" customWidth="1"/>
    <col min="4" max="4" width="10.7265625" style="1" customWidth="1"/>
    <col min="5" max="5" width="11" style="1" customWidth="1"/>
  </cols>
  <sheetData>
    <row r="1" spans="1:6" s="40" customFormat="1" ht="15" customHeight="1" x14ac:dyDescent="0.25">
      <c r="C1" s="3"/>
      <c r="D1" s="3"/>
      <c r="E1" s="3" t="s">
        <v>676</v>
      </c>
    </row>
    <row r="2" spans="1:6" s="40" customFormat="1" ht="15" customHeight="1" x14ac:dyDescent="0.25">
      <c r="B2" s="3"/>
      <c r="C2" s="3"/>
      <c r="D2" s="3"/>
      <c r="E2" s="2" t="str">
        <f>'1.sz melléklet'!C2</f>
        <v>az  1 /2016. (II.    .) önkormányzati rendelethez</v>
      </c>
    </row>
    <row r="3" spans="1:6" s="40" customFormat="1" ht="15" customHeight="1" x14ac:dyDescent="0.25">
      <c r="B3" s="43"/>
      <c r="C3" s="43"/>
      <c r="D3" s="43"/>
      <c r="E3" s="43"/>
    </row>
    <row r="4" spans="1:6" s="40" customFormat="1" ht="15" customHeight="1" x14ac:dyDescent="0.25">
      <c r="A4" s="760" t="s">
        <v>175</v>
      </c>
      <c r="B4" s="760"/>
      <c r="C4" s="760"/>
      <c r="D4" s="760"/>
      <c r="E4" s="760"/>
      <c r="F4" s="59"/>
    </row>
    <row r="5" spans="1:6" s="40" customFormat="1" ht="15" customHeight="1" x14ac:dyDescent="0.25">
      <c r="A5" s="760" t="s">
        <v>176</v>
      </c>
      <c r="B5" s="760"/>
      <c r="C5" s="760"/>
      <c r="D5" s="760"/>
      <c r="E5" s="760"/>
      <c r="F5" s="59"/>
    </row>
    <row r="6" spans="1:6" ht="15" customHeight="1" x14ac:dyDescent="0.25"/>
    <row r="7" spans="1:6" s="40" customFormat="1" ht="15" customHeight="1" x14ac:dyDescent="0.25">
      <c r="B7" s="43" t="s">
        <v>177</v>
      </c>
      <c r="C7" s="6"/>
      <c r="D7" s="6" t="s">
        <v>0</v>
      </c>
    </row>
    <row r="8" spans="1:6" s="40" customFormat="1" ht="9" customHeight="1" thickBot="1" x14ac:dyDescent="0.3">
      <c r="B8" s="43"/>
      <c r="C8" s="43"/>
      <c r="D8" s="43"/>
      <c r="E8" s="43"/>
    </row>
    <row r="9" spans="1:6" s="40" customFormat="1" ht="23.5" thickTop="1" x14ac:dyDescent="0.25">
      <c r="B9" s="150" t="s">
        <v>151</v>
      </c>
      <c r="C9" s="9" t="s">
        <v>2</v>
      </c>
      <c r="D9" s="10" t="s">
        <v>738</v>
      </c>
    </row>
    <row r="10" spans="1:6" s="40" customFormat="1" ht="15" customHeight="1" thickBot="1" x14ac:dyDescent="0.3">
      <c r="B10" s="622" t="s">
        <v>3</v>
      </c>
      <c r="C10" s="623" t="s">
        <v>4</v>
      </c>
      <c r="D10" s="14" t="s">
        <v>5</v>
      </c>
    </row>
    <row r="11" spans="1:6" s="40" customFormat="1" ht="15" customHeight="1" thickTop="1" thickBot="1" x14ac:dyDescent="0.3">
      <c r="B11" s="624"/>
      <c r="C11" s="625" t="s">
        <v>178</v>
      </c>
      <c r="D11" s="697">
        <v>0</v>
      </c>
    </row>
    <row r="12" spans="1:6" s="40" customFormat="1" ht="15" customHeight="1" thickTop="1" thickBot="1" x14ac:dyDescent="0.3">
      <c r="B12" s="626"/>
      <c r="C12" s="627" t="s">
        <v>130</v>
      </c>
      <c r="D12" s="14">
        <v>0</v>
      </c>
    </row>
    <row r="13" spans="1:6" s="40" customFormat="1" ht="15" customHeight="1" thickTop="1" x14ac:dyDescent="0.25">
      <c r="B13" s="173"/>
      <c r="C13" s="43"/>
      <c r="D13" s="43"/>
    </row>
    <row r="14" spans="1:6" s="40" customFormat="1" ht="15" customHeight="1" x14ac:dyDescent="0.25">
      <c r="B14" s="43"/>
      <c r="C14" s="43"/>
      <c r="D14" s="43"/>
    </row>
    <row r="15" spans="1:6" s="40" customFormat="1" ht="15" customHeight="1" x14ac:dyDescent="0.25">
      <c r="B15" s="43" t="s">
        <v>179</v>
      </c>
      <c r="C15" s="43"/>
      <c r="D15" s="43"/>
    </row>
    <row r="16" spans="1:6" s="40" customFormat="1" ht="8.25" customHeight="1" thickBot="1" x14ac:dyDescent="0.3">
      <c r="C16" s="43"/>
      <c r="D16" s="43"/>
    </row>
    <row r="17" spans="2:4" s="40" customFormat="1" ht="23.5" thickTop="1" x14ac:dyDescent="0.25">
      <c r="B17" s="150" t="s">
        <v>151</v>
      </c>
      <c r="C17" s="9" t="s">
        <v>2</v>
      </c>
      <c r="D17" s="10" t="s">
        <v>738</v>
      </c>
    </row>
    <row r="18" spans="2:4" s="40" customFormat="1" ht="15" customHeight="1" thickBot="1" x14ac:dyDescent="0.3">
      <c r="B18" s="628" t="s">
        <v>3</v>
      </c>
      <c r="C18" s="623" t="s">
        <v>4</v>
      </c>
      <c r="D18" s="14" t="s">
        <v>5</v>
      </c>
    </row>
    <row r="19" spans="2:4" s="40" customFormat="1" ht="15" customHeight="1" thickTop="1" x14ac:dyDescent="0.25">
      <c r="B19" s="629"/>
      <c r="C19" s="572" t="s">
        <v>18</v>
      </c>
      <c r="D19" s="698">
        <f>'8.sz. melléklet'!G64+'8.sz. melléklet'!G65</f>
        <v>77200</v>
      </c>
    </row>
    <row r="20" spans="2:4" s="40" customFormat="1" ht="23" x14ac:dyDescent="0.25">
      <c r="B20" s="630"/>
      <c r="C20" s="631" t="s">
        <v>180</v>
      </c>
      <c r="D20" s="699"/>
    </row>
    <row r="21" spans="2:4" s="40" customFormat="1" ht="15" customHeight="1" x14ac:dyDescent="0.25">
      <c r="B21" s="630"/>
      <c r="C21" s="631" t="s">
        <v>181</v>
      </c>
      <c r="D21" s="699"/>
    </row>
    <row r="22" spans="2:4" s="40" customFormat="1" ht="15" customHeight="1" x14ac:dyDescent="0.25">
      <c r="B22" s="630"/>
      <c r="C22" s="631" t="s">
        <v>182</v>
      </c>
      <c r="D22" s="699"/>
    </row>
    <row r="23" spans="2:4" s="40" customFormat="1" ht="15" customHeight="1" thickBot="1" x14ac:dyDescent="0.3">
      <c r="B23" s="632"/>
      <c r="C23" s="633" t="s">
        <v>183</v>
      </c>
      <c r="D23" s="700">
        <f>'8.sz. melléklet'!G69</f>
        <v>300</v>
      </c>
    </row>
    <row r="24" spans="2:4" s="40" customFormat="1" ht="15" customHeight="1" thickTop="1" thickBot="1" x14ac:dyDescent="0.3">
      <c r="B24" s="634"/>
      <c r="C24" s="627" t="s">
        <v>130</v>
      </c>
      <c r="D24" s="701">
        <f>SUM(D19:D23)</f>
        <v>77500</v>
      </c>
    </row>
    <row r="25" spans="2:4" s="40" customFormat="1" ht="15" customHeight="1" thickTop="1" x14ac:dyDescent="0.25">
      <c r="B25" s="137"/>
      <c r="C25" s="43"/>
      <c r="D25" s="43"/>
    </row>
    <row r="26" spans="2:4" s="40" customFormat="1" ht="15" customHeight="1" x14ac:dyDescent="0.25">
      <c r="B26" s="43" t="s">
        <v>184</v>
      </c>
      <c r="C26" s="43"/>
      <c r="D26" s="43"/>
    </row>
    <row r="27" spans="2:4" s="40" customFormat="1" ht="9" customHeight="1" thickBot="1" x14ac:dyDescent="0.3">
      <c r="C27" s="43"/>
      <c r="D27" s="43"/>
    </row>
    <row r="28" spans="2:4" s="40" customFormat="1" ht="23.5" thickTop="1" x14ac:dyDescent="0.25">
      <c r="B28" s="150" t="s">
        <v>151</v>
      </c>
      <c r="C28" s="9" t="s">
        <v>2</v>
      </c>
      <c r="D28" s="10" t="s">
        <v>738</v>
      </c>
    </row>
    <row r="29" spans="2:4" s="40" customFormat="1" ht="15" customHeight="1" thickBot="1" x14ac:dyDescent="0.3">
      <c r="B29" s="622" t="s">
        <v>3</v>
      </c>
      <c r="C29" s="623" t="s">
        <v>4</v>
      </c>
      <c r="D29" s="14" t="s">
        <v>5</v>
      </c>
    </row>
    <row r="30" spans="2:4" s="40" customFormat="1" ht="15" customHeight="1" thickTop="1" x14ac:dyDescent="0.25">
      <c r="B30" s="635"/>
      <c r="C30" s="572" t="s">
        <v>185</v>
      </c>
      <c r="D30" s="698">
        <f>D24*0.5</f>
        <v>38750</v>
      </c>
    </row>
    <row r="31" spans="2:4" s="40" customFormat="1" ht="23.5" thickBot="1" x14ac:dyDescent="0.3">
      <c r="B31" s="636"/>
      <c r="C31" s="633" t="s">
        <v>186</v>
      </c>
      <c r="D31" s="700">
        <v>0</v>
      </c>
    </row>
    <row r="32" spans="2:4" s="40" customFormat="1" ht="24" thickTop="1" thickBot="1" x14ac:dyDescent="0.3">
      <c r="B32" s="626"/>
      <c r="C32" s="627" t="s">
        <v>187</v>
      </c>
      <c r="D32" s="701">
        <f>SUM(D30:D31)</f>
        <v>38750</v>
      </c>
    </row>
    <row r="33" ht="13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F25" sqref="F25"/>
    </sheetView>
  </sheetViews>
  <sheetFormatPr defaultColWidth="9.1796875" defaultRowHeight="12.5" x14ac:dyDescent="0.25"/>
  <cols>
    <col min="1" max="16384" width="9.1796875" style="212"/>
  </cols>
  <sheetData>
    <row r="1" spans="1:9" s="271" customFormat="1" ht="15" customHeight="1" x14ac:dyDescent="0.25">
      <c r="A1" s="733" t="s">
        <v>677</v>
      </c>
      <c r="B1" s="733"/>
      <c r="C1" s="733"/>
      <c r="D1" s="733"/>
      <c r="E1" s="733"/>
      <c r="F1" s="733"/>
      <c r="G1" s="733"/>
      <c r="H1" s="733"/>
      <c r="I1" s="733"/>
    </row>
    <row r="2" spans="1:9" s="271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11" t="str">
        <f>'2.sz. melléklet'!G2</f>
        <v>az 1/2016. (II.    .) önkormányzati rendelethez</v>
      </c>
    </row>
    <row r="3" spans="1:9" s="271" customFormat="1" ht="15" customHeight="1" x14ac:dyDescent="0.25">
      <c r="A3" s="270"/>
      <c r="B3" s="270"/>
      <c r="C3" s="270"/>
      <c r="D3" s="270"/>
      <c r="E3" s="270"/>
      <c r="F3" s="270"/>
      <c r="G3" s="270"/>
      <c r="H3" s="270"/>
      <c r="I3" s="270"/>
    </row>
    <row r="4" spans="1:9" s="271" customFormat="1" ht="15" customHeight="1" x14ac:dyDescent="0.25">
      <c r="A4" s="270"/>
      <c r="B4" s="270"/>
      <c r="C4" s="270"/>
      <c r="D4" s="270"/>
      <c r="E4" s="270"/>
      <c r="F4" s="270"/>
      <c r="G4" s="270"/>
      <c r="H4" s="270"/>
      <c r="I4" s="270"/>
    </row>
    <row r="5" spans="1:9" s="271" customFormat="1" ht="15" customHeight="1" x14ac:dyDescent="0.25">
      <c r="A5" s="217"/>
    </row>
    <row r="6" spans="1:9" s="271" customFormat="1" ht="15" customHeight="1" x14ac:dyDescent="0.25">
      <c r="A6" s="217"/>
    </row>
    <row r="7" spans="1:9" s="271" customFormat="1" ht="15" customHeight="1" x14ac:dyDescent="0.25">
      <c r="A7" s="217"/>
    </row>
    <row r="8" spans="1:9" s="271" customFormat="1" ht="15" customHeight="1" x14ac:dyDescent="0.25">
      <c r="A8" s="734" t="s">
        <v>355</v>
      </c>
      <c r="B8" s="734"/>
      <c r="C8" s="734"/>
      <c r="D8" s="734"/>
      <c r="E8" s="734"/>
      <c r="F8" s="734"/>
      <c r="G8" s="734"/>
      <c r="H8" s="734"/>
      <c r="I8" s="734"/>
    </row>
    <row r="9" spans="1:9" s="271" customFormat="1" ht="15" customHeight="1" x14ac:dyDescent="0.25">
      <c r="A9" s="217"/>
    </row>
    <row r="10" spans="1:9" s="271" customFormat="1" ht="15" customHeight="1" x14ac:dyDescent="0.25">
      <c r="A10" s="217"/>
    </row>
    <row r="11" spans="1:9" s="271" customFormat="1" ht="15" customHeight="1" x14ac:dyDescent="0.25">
      <c r="A11" s="217"/>
    </row>
    <row r="12" spans="1:9" s="271" customFormat="1" ht="15" customHeight="1" x14ac:dyDescent="0.25">
      <c r="A12" s="217"/>
    </row>
    <row r="13" spans="1:9" s="271" customFormat="1" ht="15" customHeight="1" x14ac:dyDescent="0.25">
      <c r="A13" s="734" t="s">
        <v>356</v>
      </c>
      <c r="B13" s="734"/>
      <c r="C13" s="734"/>
      <c r="D13" s="734"/>
      <c r="E13" s="734"/>
      <c r="F13" s="734"/>
      <c r="G13" s="734"/>
      <c r="H13" s="734"/>
      <c r="I13" s="734"/>
    </row>
    <row r="14" spans="1:9" s="271" customFormat="1" ht="15" customHeight="1" x14ac:dyDescent="0.25"/>
    <row r="15" spans="1:9" s="271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21" sqref="L21"/>
    </sheetView>
  </sheetViews>
  <sheetFormatPr defaultColWidth="9.1796875" defaultRowHeight="12.5" x14ac:dyDescent="0.25"/>
  <cols>
    <col min="1" max="9" width="9.1796875" style="213"/>
    <col min="10" max="16384" width="9.1796875" style="212"/>
  </cols>
  <sheetData>
    <row r="1" spans="1:9" s="215" customFormat="1" ht="15" customHeight="1" x14ac:dyDescent="0.25">
      <c r="A1" s="733" t="s">
        <v>678</v>
      </c>
      <c r="B1" s="733"/>
      <c r="C1" s="733"/>
      <c r="D1" s="733"/>
      <c r="E1" s="733"/>
      <c r="F1" s="733"/>
      <c r="G1" s="733"/>
      <c r="H1" s="733"/>
      <c r="I1" s="733"/>
    </row>
    <row r="2" spans="1:9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11" t="str">
        <f>'2.sz. melléklet'!G2</f>
        <v>az 1/2016. (II.    .) önkormányzati rendelethez</v>
      </c>
    </row>
    <row r="3" spans="1:9" s="215" customFormat="1" ht="15" customHeight="1" x14ac:dyDescent="0.25">
      <c r="A3" s="217"/>
      <c r="B3" s="217"/>
      <c r="C3" s="217"/>
      <c r="D3" s="217"/>
      <c r="E3" s="217"/>
      <c r="F3" s="217"/>
      <c r="G3" s="217"/>
      <c r="H3" s="217"/>
      <c r="I3" s="217"/>
    </row>
    <row r="4" spans="1:9" s="215" customFormat="1" ht="15" customHeight="1" x14ac:dyDescent="0.25">
      <c r="A4" s="217"/>
      <c r="B4" s="217"/>
      <c r="C4" s="217"/>
      <c r="D4" s="217"/>
      <c r="E4" s="217"/>
      <c r="F4" s="217"/>
      <c r="G4" s="217"/>
      <c r="H4" s="217"/>
      <c r="I4" s="217"/>
    </row>
    <row r="5" spans="1:9" s="215" customFormat="1" ht="15" customHeight="1" x14ac:dyDescent="0.25">
      <c r="A5" s="734" t="s">
        <v>357</v>
      </c>
      <c r="B5" s="734"/>
      <c r="C5" s="734"/>
      <c r="D5" s="734"/>
      <c r="E5" s="734"/>
      <c r="F5" s="734"/>
      <c r="G5" s="734"/>
      <c r="H5" s="734"/>
      <c r="I5" s="734"/>
    </row>
    <row r="6" spans="1:9" s="215" customFormat="1" ht="15" customHeight="1" x14ac:dyDescent="0.25">
      <c r="A6" s="217"/>
      <c r="B6" s="217"/>
      <c r="C6" s="217"/>
      <c r="D6" s="217"/>
      <c r="E6" s="217"/>
      <c r="F6" s="217"/>
      <c r="G6" s="217"/>
      <c r="H6" s="217"/>
      <c r="I6" s="217"/>
    </row>
    <row r="7" spans="1:9" s="215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</row>
    <row r="8" spans="1:9" s="215" customFormat="1" ht="15" customHeight="1" x14ac:dyDescent="0.25">
      <c r="A8" s="217" t="s">
        <v>358</v>
      </c>
      <c r="B8" s="217"/>
      <c r="C8" s="217"/>
      <c r="D8" s="217"/>
      <c r="E8" s="217"/>
      <c r="F8" s="217"/>
      <c r="G8" s="217"/>
      <c r="H8" s="217"/>
      <c r="I8" s="217"/>
    </row>
    <row r="9" spans="1:9" s="215" customFormat="1" ht="15" customHeight="1" x14ac:dyDescent="0.25">
      <c r="A9" s="217"/>
      <c r="B9" s="217"/>
      <c r="C9" s="217"/>
      <c r="D9" s="217"/>
      <c r="E9" s="217"/>
      <c r="F9" s="217"/>
      <c r="G9" s="217"/>
      <c r="H9" s="217"/>
      <c r="I9" s="217"/>
    </row>
    <row r="10" spans="1:9" s="215" customFormat="1" ht="15" customHeight="1" x14ac:dyDescent="0.25">
      <c r="A10" s="217"/>
      <c r="B10" s="217"/>
      <c r="C10" s="217"/>
      <c r="D10" s="217"/>
      <c r="E10" s="217"/>
      <c r="F10" s="217"/>
      <c r="G10" s="217"/>
      <c r="H10" s="217"/>
      <c r="I10" s="217"/>
    </row>
    <row r="11" spans="1:9" s="215" customFormat="1" ht="15" customHeight="1" x14ac:dyDescent="0.25">
      <c r="A11" s="217"/>
      <c r="B11" s="217"/>
      <c r="C11" s="217"/>
      <c r="D11" s="217"/>
      <c r="E11" s="217"/>
      <c r="F11" s="217"/>
      <c r="G11" s="217"/>
      <c r="H11" s="217"/>
      <c r="I11" s="217"/>
    </row>
    <row r="12" spans="1:9" s="215" customFormat="1" ht="15" customHeight="1" x14ac:dyDescent="0.25">
      <c r="A12" s="217" t="s">
        <v>359</v>
      </c>
      <c r="B12" s="217"/>
      <c r="C12" s="217"/>
      <c r="D12" s="217"/>
      <c r="E12" s="217"/>
      <c r="F12" s="270" t="s">
        <v>360</v>
      </c>
      <c r="G12" s="217"/>
      <c r="H12" s="217"/>
      <c r="I12" s="217"/>
    </row>
    <row r="13" spans="1:9" s="215" customFormat="1" ht="15" customHeight="1" x14ac:dyDescent="0.25">
      <c r="A13" s="217"/>
      <c r="B13" s="217"/>
      <c r="C13" s="217"/>
      <c r="D13" s="217"/>
      <c r="E13" s="217"/>
      <c r="F13" s="270"/>
      <c r="G13" s="217"/>
      <c r="H13" s="217"/>
      <c r="I13" s="217"/>
    </row>
    <row r="14" spans="1:9" s="215" customFormat="1" ht="15" customHeight="1" x14ac:dyDescent="0.25">
      <c r="A14" s="217" t="s">
        <v>361</v>
      </c>
      <c r="B14" s="217"/>
      <c r="C14" s="217"/>
      <c r="D14" s="217"/>
      <c r="E14" s="217"/>
      <c r="F14" s="270" t="s">
        <v>362</v>
      </c>
      <c r="G14" s="217"/>
      <c r="H14" s="217"/>
      <c r="I14" s="217"/>
    </row>
    <row r="15" spans="1:9" s="215" customFormat="1" ht="15" customHeight="1" x14ac:dyDescent="0.25">
      <c r="A15" s="217" t="s">
        <v>363</v>
      </c>
      <c r="B15" s="217"/>
      <c r="C15" s="217"/>
      <c r="D15" s="217"/>
      <c r="E15" s="217"/>
      <c r="F15" s="270"/>
      <c r="G15" s="217"/>
      <c r="H15" s="217"/>
      <c r="I15" s="217"/>
    </row>
    <row r="16" spans="1:9" s="215" customFormat="1" ht="15" customHeight="1" x14ac:dyDescent="0.25">
      <c r="A16" s="217" t="s">
        <v>364</v>
      </c>
      <c r="B16" s="217"/>
      <c r="C16" s="217"/>
      <c r="D16" s="217"/>
      <c r="E16" s="217"/>
      <c r="F16" s="270" t="s">
        <v>362</v>
      </c>
      <c r="G16" s="217"/>
      <c r="H16" s="217"/>
      <c r="I16" s="217"/>
    </row>
    <row r="17" spans="1:9" s="215" customFormat="1" ht="15" customHeight="1" x14ac:dyDescent="0.25">
      <c r="A17" s="217"/>
      <c r="B17" s="217"/>
      <c r="C17" s="217"/>
      <c r="D17" s="217"/>
      <c r="E17" s="217"/>
      <c r="F17" s="270"/>
      <c r="G17" s="217"/>
      <c r="H17" s="217"/>
      <c r="I17" s="217"/>
    </row>
    <row r="18" spans="1:9" s="215" customFormat="1" ht="15" customHeight="1" x14ac:dyDescent="0.25">
      <c r="A18" s="217" t="s">
        <v>365</v>
      </c>
      <c r="B18" s="217"/>
      <c r="C18" s="217"/>
      <c r="D18" s="217"/>
      <c r="E18" s="217"/>
      <c r="F18" s="270" t="s">
        <v>366</v>
      </c>
      <c r="G18" s="217"/>
      <c r="H18" s="217"/>
      <c r="I18" s="217"/>
    </row>
    <row r="19" spans="1:9" s="215" customFormat="1" ht="15" customHeight="1" x14ac:dyDescent="0.25">
      <c r="A19" s="217"/>
      <c r="B19" s="217"/>
      <c r="C19" s="217"/>
      <c r="D19" s="217"/>
      <c r="E19" s="217"/>
      <c r="F19" s="217"/>
      <c r="G19" s="217"/>
      <c r="H19" s="217"/>
      <c r="I19" s="217"/>
    </row>
    <row r="20" spans="1:9" s="215" customFormat="1" ht="15" customHeight="1" x14ac:dyDescent="0.25">
      <c r="A20" s="217"/>
      <c r="B20" s="217"/>
      <c r="C20" s="217"/>
      <c r="D20" s="217"/>
      <c r="E20" s="217"/>
      <c r="F20" s="217"/>
      <c r="G20" s="217"/>
      <c r="H20" s="217"/>
      <c r="I20" s="217"/>
    </row>
    <row r="21" spans="1:9" s="215" customFormat="1" ht="15" customHeight="1" x14ac:dyDescent="0.25">
      <c r="A21" s="217" t="s">
        <v>367</v>
      </c>
      <c r="B21" s="217"/>
      <c r="C21" s="217"/>
      <c r="D21" s="217"/>
      <c r="E21" s="217"/>
      <c r="F21" s="217"/>
      <c r="G21" s="217"/>
      <c r="H21" s="217"/>
      <c r="I21" s="21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J12" sqref="J12"/>
    </sheetView>
  </sheetViews>
  <sheetFormatPr defaultRowHeight="12.5" x14ac:dyDescent="0.25"/>
  <cols>
    <col min="1" max="1" width="5.7265625" style="1" customWidth="1"/>
    <col min="2" max="2" width="37.7265625" style="1" customWidth="1"/>
    <col min="3" max="7" width="9.7265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661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2" t="s">
        <v>851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50" t="s">
        <v>740</v>
      </c>
      <c r="B4" s="750"/>
      <c r="C4" s="750"/>
      <c r="D4" s="750"/>
      <c r="E4" s="750"/>
      <c r="F4" s="750"/>
      <c r="G4" s="750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6" t="s">
        <v>0</v>
      </c>
    </row>
    <row r="6" spans="1:8" ht="51" customHeight="1" thickTop="1" x14ac:dyDescent="0.25">
      <c r="A6" s="7" t="s">
        <v>1</v>
      </c>
      <c r="B6" s="8" t="s">
        <v>2</v>
      </c>
      <c r="C6" s="9" t="s">
        <v>611</v>
      </c>
      <c r="D6" s="9" t="s">
        <v>736</v>
      </c>
      <c r="E6" s="9" t="s">
        <v>737</v>
      </c>
      <c r="F6" s="9" t="s">
        <v>738</v>
      </c>
      <c r="G6" s="675" t="s">
        <v>739</v>
      </c>
    </row>
    <row r="7" spans="1:8" ht="15" customHeight="1" thickBot="1" x14ac:dyDescent="0.3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3">
      <c r="A8" s="752" t="s">
        <v>10</v>
      </c>
      <c r="B8" s="753"/>
      <c r="C8" s="753"/>
      <c r="D8" s="753"/>
      <c r="E8" s="753"/>
      <c r="F8" s="753"/>
      <c r="G8" s="754"/>
      <c r="H8" s="15"/>
    </row>
    <row r="9" spans="1:8" ht="15" customHeight="1" x14ac:dyDescent="0.3">
      <c r="A9" s="25" t="s">
        <v>11</v>
      </c>
      <c r="B9" s="16" t="s">
        <v>12</v>
      </c>
      <c r="C9" s="27">
        <f>'8.sz. melléklet'!D70+'9.sz. melléklet'!D33</f>
        <v>57194</v>
      </c>
      <c r="D9" s="27">
        <f>'8.sz. melléklet'!E70+'9.sz. melléklet'!E33</f>
        <v>70059</v>
      </c>
      <c r="E9" s="27">
        <f>'8.sz. melléklet'!F70+'9.sz. melléklet'!F33</f>
        <v>70060</v>
      </c>
      <c r="F9" s="27">
        <f>'8.sz. melléklet'!G70+'9.sz. melléklet'!G33</f>
        <v>59683</v>
      </c>
      <c r="G9" s="84">
        <f>F9/C9</f>
        <v>1.0435185508969473</v>
      </c>
      <c r="H9" s="15"/>
    </row>
    <row r="10" spans="1:8" ht="15" customHeight="1" x14ac:dyDescent="0.3">
      <c r="A10" s="25" t="s">
        <v>19</v>
      </c>
      <c r="B10" s="72" t="s">
        <v>15</v>
      </c>
      <c r="C10" s="73">
        <f>SUM(C11:C13)</f>
        <v>77873</v>
      </c>
      <c r="D10" s="73">
        <f>SUM(D11:D13)</f>
        <v>77580</v>
      </c>
      <c r="E10" s="73">
        <f t="shared" ref="E10:F10" si="0">SUM(E11:E13)</f>
        <v>88435</v>
      </c>
      <c r="F10" s="73">
        <f t="shared" si="0"/>
        <v>77500</v>
      </c>
      <c r="G10" s="84">
        <f t="shared" ref="G10:G24" si="1">F10/C10</f>
        <v>0.99521014985938638</v>
      </c>
      <c r="H10" s="15"/>
    </row>
    <row r="11" spans="1:8" ht="15" customHeight="1" x14ac:dyDescent="0.3">
      <c r="A11" s="411" t="s">
        <v>13</v>
      </c>
      <c r="B11" s="412" t="s">
        <v>503</v>
      </c>
      <c r="C11" s="194">
        <f>'8.sz. melléklet'!D64</f>
        <v>48050</v>
      </c>
      <c r="D11" s="194">
        <f>'8.sz. melléklet'!E64</f>
        <v>48050</v>
      </c>
      <c r="E11" s="194">
        <f>'8.sz. melléklet'!F64</f>
        <v>53433</v>
      </c>
      <c r="F11" s="194">
        <f>'8.sz. melléklet'!G64</f>
        <v>48050</v>
      </c>
      <c r="G11" s="92">
        <f t="shared" si="1"/>
        <v>1</v>
      </c>
      <c r="H11" s="15"/>
    </row>
    <row r="12" spans="1:8" ht="15" customHeight="1" x14ac:dyDescent="0.3">
      <c r="A12" s="411" t="s">
        <v>14</v>
      </c>
      <c r="B12" s="412" t="s">
        <v>504</v>
      </c>
      <c r="C12" s="194">
        <f>'8.sz. melléklet'!D65</f>
        <v>29450</v>
      </c>
      <c r="D12" s="194">
        <f>'8.sz. melléklet'!E65</f>
        <v>29124</v>
      </c>
      <c r="E12" s="194">
        <f>'8.sz. melléklet'!F65</f>
        <v>34500</v>
      </c>
      <c r="F12" s="194">
        <f>'8.sz. melléklet'!G65</f>
        <v>29150</v>
      </c>
      <c r="G12" s="92">
        <f t="shared" si="1"/>
        <v>0.98981324278438032</v>
      </c>
      <c r="H12" s="15"/>
    </row>
    <row r="13" spans="1:8" ht="15" customHeight="1" x14ac:dyDescent="0.3">
      <c r="A13" s="411" t="s">
        <v>52</v>
      </c>
      <c r="B13" s="412" t="s">
        <v>514</v>
      </c>
      <c r="C13" s="194">
        <f>'8.sz. melléklet'!D69</f>
        <v>373</v>
      </c>
      <c r="D13" s="194">
        <f>'8.sz. melléklet'!E69</f>
        <v>406</v>
      </c>
      <c r="E13" s="194">
        <f>'8.sz. melléklet'!F69</f>
        <v>502</v>
      </c>
      <c r="F13" s="194">
        <f>'8.sz. melléklet'!G69</f>
        <v>300</v>
      </c>
      <c r="G13" s="92">
        <f t="shared" si="1"/>
        <v>0.80428954423592491</v>
      </c>
      <c r="H13" s="15"/>
    </row>
    <row r="14" spans="1:8" ht="15" customHeight="1" x14ac:dyDescent="0.3">
      <c r="A14" s="25" t="s">
        <v>21</v>
      </c>
      <c r="B14" s="26" t="s">
        <v>20</v>
      </c>
      <c r="C14" s="27">
        <f>SUM(C15:C16)</f>
        <v>59178</v>
      </c>
      <c r="D14" s="27">
        <f>SUM(D15:D16)</f>
        <v>90958</v>
      </c>
      <c r="E14" s="27">
        <f t="shared" ref="E14:F14" si="2">SUM(E15:E16)</f>
        <v>90958</v>
      </c>
      <c r="F14" s="27">
        <f t="shared" si="2"/>
        <v>63752</v>
      </c>
      <c r="G14" s="84">
        <f t="shared" si="1"/>
        <v>1.0772922369799587</v>
      </c>
      <c r="H14" s="15"/>
    </row>
    <row r="15" spans="1:8" ht="15" customHeight="1" x14ac:dyDescent="0.3">
      <c r="A15" s="17" t="s">
        <v>13</v>
      </c>
      <c r="B15" s="18" t="s">
        <v>495</v>
      </c>
      <c r="C15" s="19">
        <f>'8.sz. melléklet'!D58</f>
        <v>59178</v>
      </c>
      <c r="D15" s="19">
        <f>'8.sz. melléklet'!E58</f>
        <v>72515</v>
      </c>
      <c r="E15" s="19">
        <f>'8.sz. melléklet'!F58</f>
        <v>72515</v>
      </c>
      <c r="F15" s="19">
        <f>'8.sz. melléklet'!G58</f>
        <v>63752</v>
      </c>
      <c r="G15" s="131">
        <f t="shared" si="1"/>
        <v>1.0772922369799587</v>
      </c>
      <c r="H15" s="15"/>
    </row>
    <row r="16" spans="1:8" ht="15" customHeight="1" x14ac:dyDescent="0.3">
      <c r="A16" s="17" t="s">
        <v>14</v>
      </c>
      <c r="B16" s="18" t="s">
        <v>553</v>
      </c>
      <c r="C16" s="19">
        <f>'8.sz. melléklet'!D61</f>
        <v>0</v>
      </c>
      <c r="D16" s="19">
        <f>'8.sz. melléklet'!E61</f>
        <v>18443</v>
      </c>
      <c r="E16" s="19">
        <f>'8.sz. melléklet'!F61</f>
        <v>18443</v>
      </c>
      <c r="F16" s="19">
        <f>'8.sz. melléklet'!G61</f>
        <v>0</v>
      </c>
      <c r="G16" s="84"/>
      <c r="H16" s="15"/>
    </row>
    <row r="17" spans="1:8" ht="15" customHeight="1" x14ac:dyDescent="0.3">
      <c r="A17" s="25" t="s">
        <v>23</v>
      </c>
      <c r="B17" s="26" t="s">
        <v>22</v>
      </c>
      <c r="C17" s="27">
        <f>'8.sz. melléklet'!D79</f>
        <v>0</v>
      </c>
      <c r="D17" s="27">
        <f>'8.sz. melléklet'!E79</f>
        <v>2918</v>
      </c>
      <c r="E17" s="27">
        <f>'8.sz. melléklet'!F79</f>
        <v>2918</v>
      </c>
      <c r="F17" s="27">
        <f>'8.sz. melléklet'!G79</f>
        <v>2800</v>
      </c>
      <c r="G17" s="84"/>
      <c r="H17" s="15"/>
    </row>
    <row r="18" spans="1:8" ht="15" customHeight="1" x14ac:dyDescent="0.3">
      <c r="A18" s="25" t="s">
        <v>27</v>
      </c>
      <c r="B18" s="26" t="s">
        <v>24</v>
      </c>
      <c r="C18" s="27">
        <f>SUM(C19:C20)</f>
        <v>27551</v>
      </c>
      <c r="D18" s="27">
        <f>SUM(D19:D20)</f>
        <v>28650</v>
      </c>
      <c r="E18" s="27">
        <f t="shared" ref="E18:F18" si="3">SUM(E19:E20)</f>
        <v>28650</v>
      </c>
      <c r="F18" s="27">
        <f t="shared" si="3"/>
        <v>734</v>
      </c>
      <c r="G18" s="84">
        <f t="shared" si="1"/>
        <v>2.6641501215926826E-2</v>
      </c>
      <c r="H18" s="15"/>
    </row>
    <row r="19" spans="1:8" ht="15" customHeight="1" x14ac:dyDescent="0.3">
      <c r="A19" s="17" t="s">
        <v>13</v>
      </c>
      <c r="B19" s="18" t="s">
        <v>25</v>
      </c>
      <c r="C19" s="19">
        <f>'8.sz. melléklet'!D59</f>
        <v>3288</v>
      </c>
      <c r="D19" s="19">
        <f>'8.sz. melléklet'!E59</f>
        <v>5009</v>
      </c>
      <c r="E19" s="19">
        <f>'8.sz. melléklet'!F59</f>
        <v>5009</v>
      </c>
      <c r="F19" s="19">
        <f>'8.sz. melléklet'!G59</f>
        <v>734</v>
      </c>
      <c r="G19" s="131">
        <f t="shared" si="1"/>
        <v>0.2232360097323601</v>
      </c>
      <c r="H19" s="15"/>
    </row>
    <row r="20" spans="1:8" ht="15" customHeight="1" x14ac:dyDescent="0.3">
      <c r="A20" s="17" t="s">
        <v>14</v>
      </c>
      <c r="B20" s="18" t="s">
        <v>26</v>
      </c>
      <c r="C20" s="19">
        <f>'8.sz. melléklet'!D62</f>
        <v>24263</v>
      </c>
      <c r="D20" s="19">
        <f>'8.sz. melléklet'!E62</f>
        <v>23641</v>
      </c>
      <c r="E20" s="19">
        <f>'8.sz. melléklet'!F62</f>
        <v>23641</v>
      </c>
      <c r="F20" s="19">
        <f>'8.sz. melléklet'!G62</f>
        <v>0</v>
      </c>
      <c r="G20" s="131">
        <f t="shared" si="1"/>
        <v>0</v>
      </c>
      <c r="H20" s="15"/>
    </row>
    <row r="21" spans="1:8" ht="15" customHeight="1" x14ac:dyDescent="0.3">
      <c r="A21" s="25" t="s">
        <v>32</v>
      </c>
      <c r="B21" s="26" t="s">
        <v>28</v>
      </c>
      <c r="C21" s="27">
        <f>SUM(C22:C23)</f>
        <v>4148</v>
      </c>
      <c r="D21" s="27">
        <f>SUM(D22:D23)</f>
        <v>575</v>
      </c>
      <c r="E21" s="27">
        <f t="shared" ref="E21:F21" si="4">SUM(E22:E23)</f>
        <v>575</v>
      </c>
      <c r="F21" s="27">
        <f t="shared" si="4"/>
        <v>3793</v>
      </c>
      <c r="G21" s="131">
        <f t="shared" si="1"/>
        <v>0.91441658630665379</v>
      </c>
      <c r="H21" s="15"/>
    </row>
    <row r="22" spans="1:8" ht="15" customHeight="1" x14ac:dyDescent="0.3">
      <c r="A22" s="17" t="s">
        <v>29</v>
      </c>
      <c r="B22" s="18" t="s">
        <v>30</v>
      </c>
      <c r="C22" s="19">
        <f>'8.sz. melléklet'!D82</f>
        <v>355</v>
      </c>
      <c r="D22" s="19">
        <f>'8.sz. melléklet'!E82</f>
        <v>228</v>
      </c>
      <c r="E22" s="19">
        <f>'8.sz. melléklet'!F82</f>
        <v>228</v>
      </c>
      <c r="F22" s="19">
        <f>'8.sz. melléklet'!G82</f>
        <v>0</v>
      </c>
      <c r="G22" s="131">
        <f t="shared" si="1"/>
        <v>0</v>
      </c>
      <c r="H22" s="15"/>
    </row>
    <row r="23" spans="1:8" ht="15" customHeight="1" x14ac:dyDescent="0.3">
      <c r="A23" s="17" t="s">
        <v>14</v>
      </c>
      <c r="B23" s="18" t="s">
        <v>31</v>
      </c>
      <c r="C23" s="19">
        <f>'8.sz. melléklet'!D85</f>
        <v>3793</v>
      </c>
      <c r="D23" s="19">
        <f>'8.sz. melléklet'!E85</f>
        <v>347</v>
      </c>
      <c r="E23" s="19">
        <f>'8.sz. melléklet'!F85</f>
        <v>347</v>
      </c>
      <c r="F23" s="19">
        <f>'8.sz. melléklet'!G85</f>
        <v>3793</v>
      </c>
      <c r="G23" s="131">
        <f t="shared" si="1"/>
        <v>1</v>
      </c>
      <c r="H23" s="15"/>
    </row>
    <row r="24" spans="1:8" ht="15" customHeight="1" x14ac:dyDescent="0.3">
      <c r="A24" s="747" t="s">
        <v>33</v>
      </c>
      <c r="B24" s="747"/>
      <c r="C24" s="29">
        <f>C9+C10+C14+C17+C18+C21</f>
        <v>225944</v>
      </c>
      <c r="D24" s="29">
        <f>D9+D10+D14+D17+D18+D21</f>
        <v>270740</v>
      </c>
      <c r="E24" s="29">
        <f t="shared" ref="E24:F24" si="5">E9+E10+E14+E17+E18+E21</f>
        <v>281596</v>
      </c>
      <c r="F24" s="29">
        <f t="shared" si="5"/>
        <v>208262</v>
      </c>
      <c r="G24" s="130">
        <f t="shared" si="1"/>
        <v>0.92174167050242539</v>
      </c>
      <c r="H24" s="15"/>
    </row>
    <row r="25" spans="1:8" ht="15" customHeight="1" x14ac:dyDescent="0.25">
      <c r="A25" s="751" t="s">
        <v>34</v>
      </c>
      <c r="B25" s="26" t="s">
        <v>35</v>
      </c>
      <c r="C25" s="749">
        <f>'8.sz. melléklet'!D88+'9.sz. melléklet'!D38</f>
        <v>177732</v>
      </c>
      <c r="D25" s="749">
        <f>'8.sz. melléklet'!E89+'9.sz. melléklet'!E38</f>
        <v>177732</v>
      </c>
      <c r="E25" s="749">
        <f>'8.sz. melléklet'!F89+'9.sz. melléklet'!F38</f>
        <v>177732</v>
      </c>
      <c r="F25" s="749">
        <f>'8.sz. melléklet'!G89+'9.sz. melléklet'!G38</f>
        <v>218783</v>
      </c>
      <c r="G25" s="742">
        <f>F25/C25</f>
        <v>1.2309713501226567</v>
      </c>
      <c r="H25" s="741"/>
    </row>
    <row r="26" spans="1:8" ht="15" customHeight="1" x14ac:dyDescent="0.25">
      <c r="A26" s="751"/>
      <c r="B26" s="26" t="s">
        <v>36</v>
      </c>
      <c r="C26" s="749"/>
      <c r="D26" s="749"/>
      <c r="E26" s="749"/>
      <c r="F26" s="749"/>
      <c r="G26" s="742" t="e">
        <f t="shared" ref="G26" si="6">E26/C26</f>
        <v>#DIV/0!</v>
      </c>
      <c r="H26" s="741"/>
    </row>
    <row r="27" spans="1:8" ht="15" customHeight="1" x14ac:dyDescent="0.3">
      <c r="A27" s="488" t="s">
        <v>564</v>
      </c>
      <c r="B27" s="26" t="s">
        <v>648</v>
      </c>
      <c r="C27" s="195"/>
      <c r="D27" s="195">
        <f>'8.sz. melléklet'!E90</f>
        <v>3126</v>
      </c>
      <c r="E27" s="195">
        <f>'8.sz. melléklet'!F90</f>
        <v>3126</v>
      </c>
      <c r="F27" s="195"/>
      <c r="G27" s="489"/>
      <c r="H27" s="455"/>
    </row>
    <row r="28" spans="1:8" ht="15" customHeight="1" x14ac:dyDescent="0.25">
      <c r="A28" s="439" t="s">
        <v>38</v>
      </c>
      <c r="B28" s="26" t="s">
        <v>37</v>
      </c>
      <c r="C28" s="192"/>
      <c r="D28" s="192"/>
      <c r="E28" s="192"/>
      <c r="F28" s="192"/>
      <c r="G28" s="440"/>
      <c r="H28" s="741"/>
    </row>
    <row r="29" spans="1:8" ht="15" customHeight="1" x14ac:dyDescent="0.25">
      <c r="A29" s="45" t="s">
        <v>13</v>
      </c>
      <c r="B29" s="18" t="s">
        <v>565</v>
      </c>
      <c r="C29" s="437"/>
      <c r="D29" s="437"/>
      <c r="E29" s="437"/>
      <c r="F29" s="437"/>
      <c r="G29" s="438"/>
      <c r="H29" s="741"/>
    </row>
    <row r="30" spans="1:8" ht="15" customHeight="1" x14ac:dyDescent="0.3">
      <c r="A30" s="17" t="s">
        <v>14</v>
      </c>
      <c r="B30" s="18" t="s">
        <v>566</v>
      </c>
      <c r="C30" s="193"/>
      <c r="D30" s="193"/>
      <c r="E30" s="193"/>
      <c r="F30" s="193"/>
      <c r="G30" s="50"/>
      <c r="H30" s="15"/>
    </row>
    <row r="31" spans="1:8" ht="15" customHeight="1" x14ac:dyDescent="0.3">
      <c r="A31" s="17" t="s">
        <v>52</v>
      </c>
      <c r="B31" s="18" t="s">
        <v>567</v>
      </c>
      <c r="C31" s="193"/>
      <c r="D31" s="193"/>
      <c r="E31" s="193"/>
      <c r="F31" s="193"/>
      <c r="G31" s="50"/>
      <c r="H31" s="15"/>
    </row>
    <row r="32" spans="1:8" ht="15" customHeight="1" x14ac:dyDescent="0.3">
      <c r="A32" s="747" t="s">
        <v>39</v>
      </c>
      <c r="B32" s="747"/>
      <c r="C32" s="29">
        <f>SUM(C25:C31)</f>
        <v>177732</v>
      </c>
      <c r="D32" s="29">
        <f>SUM(D25:D31)</f>
        <v>180858</v>
      </c>
      <c r="E32" s="29">
        <f>SUM(E25:E31)</f>
        <v>180858</v>
      </c>
      <c r="F32" s="29">
        <f>SUM(F25:F31)</f>
        <v>218783</v>
      </c>
      <c r="G32" s="88">
        <f>F32/C32</f>
        <v>1.2309713501226567</v>
      </c>
      <c r="H32" s="15"/>
    </row>
    <row r="33" spans="1:9" ht="15" customHeight="1" x14ac:dyDescent="0.3">
      <c r="A33" s="748" t="s">
        <v>40</v>
      </c>
      <c r="B33" s="748"/>
      <c r="C33" s="33">
        <f>C32+C24</f>
        <v>403676</v>
      </c>
      <c r="D33" s="33">
        <f>D32+D24</f>
        <v>451598</v>
      </c>
      <c r="E33" s="33">
        <f>E32+E24</f>
        <v>462454</v>
      </c>
      <c r="F33" s="33">
        <f>F32+F24</f>
        <v>427045</v>
      </c>
      <c r="G33" s="191">
        <f>F33/C33</f>
        <v>1.057890486429711</v>
      </c>
      <c r="H33" s="15"/>
    </row>
    <row r="34" spans="1:9" ht="15" customHeight="1" x14ac:dyDescent="0.3">
      <c r="A34" s="34"/>
      <c r="B34" s="35"/>
      <c r="C34" s="54"/>
      <c r="D34" s="54"/>
      <c r="E34" s="54"/>
      <c r="F34" s="54"/>
      <c r="G34" s="36"/>
      <c r="H34" s="15"/>
    </row>
    <row r="35" spans="1:9" ht="15" customHeight="1" x14ac:dyDescent="0.3">
      <c r="A35" s="743" t="s">
        <v>41</v>
      </c>
      <c r="B35" s="744"/>
      <c r="C35" s="744"/>
      <c r="D35" s="744"/>
      <c r="E35" s="744"/>
      <c r="F35" s="744"/>
      <c r="G35" s="745"/>
      <c r="H35" s="15"/>
    </row>
    <row r="36" spans="1:9" ht="15" customHeight="1" x14ac:dyDescent="0.3">
      <c r="A36" s="37" t="s">
        <v>11</v>
      </c>
      <c r="B36" s="16" t="s">
        <v>42</v>
      </c>
      <c r="C36" s="571">
        <f>'5.sz. melléklet'!D18</f>
        <v>197888</v>
      </c>
      <c r="D36" s="571">
        <f>'5.sz. melléklet'!E18</f>
        <v>214481</v>
      </c>
      <c r="E36" s="571">
        <f>'5.sz. melléklet'!F18</f>
        <v>191923</v>
      </c>
      <c r="F36" s="571">
        <f>'5.sz. melléklet'!G18</f>
        <v>191670</v>
      </c>
      <c r="G36" s="84">
        <f>F36/C36</f>
        <v>0.96857818564036224</v>
      </c>
      <c r="H36" s="15"/>
      <c r="I36" s="206"/>
    </row>
    <row r="37" spans="1:9" ht="15" customHeight="1" x14ac:dyDescent="0.3">
      <c r="A37" s="25" t="s">
        <v>19</v>
      </c>
      <c r="B37" s="26" t="s">
        <v>43</v>
      </c>
      <c r="C37" s="27">
        <f>'8.sz. melléklet'!D35+'8.sz. melléklet'!D42+'8.sz. melléklet'!D45+'9.sz. melléklet'!D25</f>
        <v>117965</v>
      </c>
      <c r="D37" s="27">
        <f>'8.sz. melléklet'!E35+'8.sz. melléklet'!E42+'8.sz. melléklet'!E45+'9.sz. melléklet'!E25</f>
        <v>130162</v>
      </c>
      <c r="E37" s="27">
        <f>'8.sz. melléklet'!F35+'8.sz. melléklet'!F42+'8.sz. melléklet'!F45+'9.sz. melléklet'!F25</f>
        <v>49353</v>
      </c>
      <c r="F37" s="27">
        <f>'8.sz. melléklet'!G35+'8.sz. melléklet'!G42+'8.sz. melléklet'!G45+'9.sz. melléklet'!G25</f>
        <v>149851</v>
      </c>
      <c r="G37" s="84">
        <f t="shared" ref="G37:G41" si="7">F37/C37</f>
        <v>1.270300512863985</v>
      </c>
      <c r="H37" s="15"/>
    </row>
    <row r="38" spans="1:9" ht="15" customHeight="1" x14ac:dyDescent="0.3">
      <c r="A38" s="25" t="s">
        <v>21</v>
      </c>
      <c r="B38" s="26" t="s">
        <v>44</v>
      </c>
      <c r="C38" s="192">
        <f>SUM(C39:C39)</f>
        <v>85651</v>
      </c>
      <c r="D38" s="192">
        <f>SUM(D39:D39)</f>
        <v>104560</v>
      </c>
      <c r="E38" s="192">
        <f t="shared" ref="E38:F38" si="8">SUM(E39:E39)</f>
        <v>0</v>
      </c>
      <c r="F38" s="192">
        <f t="shared" si="8"/>
        <v>83159</v>
      </c>
      <c r="G38" s="84">
        <f t="shared" si="7"/>
        <v>0.97090518499492129</v>
      </c>
      <c r="H38" s="15"/>
    </row>
    <row r="39" spans="1:9" ht="15" customHeight="1" x14ac:dyDescent="0.3">
      <c r="A39" s="17" t="s">
        <v>13</v>
      </c>
      <c r="B39" s="18" t="s">
        <v>45</v>
      </c>
      <c r="C39" s="19">
        <f>'8.sz. melléklet'!D34</f>
        <v>85651</v>
      </c>
      <c r="D39" s="19">
        <f>'8.sz. melléklet'!E34</f>
        <v>104560</v>
      </c>
      <c r="E39" s="19">
        <f>'8.sz. melléklet'!F34</f>
        <v>0</v>
      </c>
      <c r="F39" s="19">
        <f>'8.sz. melléklet'!G34</f>
        <v>83159</v>
      </c>
      <c r="G39" s="131">
        <f t="shared" si="7"/>
        <v>0.97090518499492129</v>
      </c>
      <c r="H39" s="15"/>
    </row>
    <row r="40" spans="1:9" ht="15" customHeight="1" x14ac:dyDescent="0.3">
      <c r="A40" s="747" t="s">
        <v>47</v>
      </c>
      <c r="B40" s="747"/>
      <c r="C40" s="441">
        <f>C36+C37+C38</f>
        <v>401504</v>
      </c>
      <c r="D40" s="441">
        <f>D36+D37+D38</f>
        <v>449203</v>
      </c>
      <c r="E40" s="441">
        <f t="shared" ref="E40:F40" si="9">E36+E37+E38</f>
        <v>241276</v>
      </c>
      <c r="F40" s="441">
        <f t="shared" si="9"/>
        <v>424680</v>
      </c>
      <c r="G40" s="84">
        <f t="shared" si="7"/>
        <v>1.0577229616641428</v>
      </c>
      <c r="H40" s="15"/>
    </row>
    <row r="41" spans="1:9" ht="15" customHeight="1" x14ac:dyDescent="0.3">
      <c r="A41" s="488" t="s">
        <v>69</v>
      </c>
      <c r="B41" s="26" t="s">
        <v>48</v>
      </c>
      <c r="C41" s="609">
        <f>'8.sz. melléklet'!D48</f>
        <v>2172</v>
      </c>
      <c r="D41" s="609">
        <f>'8.sz. melléklet'!E48</f>
        <v>2395</v>
      </c>
      <c r="E41" s="609">
        <f>'8.sz. melléklet'!F48</f>
        <v>2395</v>
      </c>
      <c r="F41" s="609">
        <f>'8.sz. melléklet'!G48</f>
        <v>2365</v>
      </c>
      <c r="G41" s="84">
        <f t="shared" si="7"/>
        <v>1.0888581952117864</v>
      </c>
      <c r="H41" s="455"/>
    </row>
    <row r="42" spans="1:9" s="40" customFormat="1" ht="15" customHeight="1" thickBot="1" x14ac:dyDescent="0.3">
      <c r="A42" s="746" t="s">
        <v>49</v>
      </c>
      <c r="B42" s="746"/>
      <c r="C42" s="379">
        <f>C40+C41</f>
        <v>403676</v>
      </c>
      <c r="D42" s="379">
        <f>D40+D41</f>
        <v>451598</v>
      </c>
      <c r="E42" s="379">
        <f t="shared" ref="E42:F42" si="10">E40+E41</f>
        <v>243671</v>
      </c>
      <c r="F42" s="379">
        <f t="shared" si="10"/>
        <v>427045</v>
      </c>
      <c r="G42" s="380">
        <f>F42/C42</f>
        <v>1.057890486429711</v>
      </c>
      <c r="H42" s="39"/>
    </row>
    <row r="43" spans="1:9" ht="13" thickTop="1" x14ac:dyDescent="0.25"/>
  </sheetData>
  <sheetProtection selectLockedCells="1" selectUnlockedCells="1"/>
  <mergeCells count="16">
    <mergeCell ref="A4:G4"/>
    <mergeCell ref="A24:B24"/>
    <mergeCell ref="A25:A26"/>
    <mergeCell ref="D25:D26"/>
    <mergeCell ref="A8:G8"/>
    <mergeCell ref="C25:C26"/>
    <mergeCell ref="E25:E26"/>
    <mergeCell ref="H25:H26"/>
    <mergeCell ref="H28:H29"/>
    <mergeCell ref="G25:G26"/>
    <mergeCell ref="A35:G35"/>
    <mergeCell ref="A42:B42"/>
    <mergeCell ref="A32:B32"/>
    <mergeCell ref="A33:B33"/>
    <mergeCell ref="A40:B40"/>
    <mergeCell ref="F25:F26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11" sqref="E11"/>
    </sheetView>
  </sheetViews>
  <sheetFormatPr defaultColWidth="9.1796875" defaultRowHeight="12.5" x14ac:dyDescent="0.25"/>
  <cols>
    <col min="1" max="1" width="37.7265625" style="213" customWidth="1"/>
    <col min="2" max="3" width="15.7265625" style="213" customWidth="1"/>
    <col min="4" max="4" width="9.1796875" style="213"/>
    <col min="5" max="5" width="9.54296875" style="213" bestFit="1" customWidth="1"/>
    <col min="6" max="16384" width="9.1796875" style="212"/>
  </cols>
  <sheetData>
    <row r="1" spans="1:5" s="215" customFormat="1" ht="15" customHeight="1" x14ac:dyDescent="0.25">
      <c r="A1" s="733" t="s">
        <v>679</v>
      </c>
      <c r="B1" s="733"/>
      <c r="C1" s="733"/>
      <c r="D1" s="733"/>
      <c r="E1" s="217"/>
    </row>
    <row r="2" spans="1:5" s="215" customFormat="1" ht="15" customHeight="1" x14ac:dyDescent="0.25">
      <c r="A2" s="239"/>
      <c r="B2" s="239"/>
      <c r="C2" s="239"/>
      <c r="D2" s="211" t="str">
        <f>'2.sz. melléklet'!G2</f>
        <v>az 1/2016. (II.    .) önkormányzati rendelethez</v>
      </c>
      <c r="E2" s="217"/>
    </row>
    <row r="3" spans="1:5" s="215" customFormat="1" ht="15" customHeight="1" x14ac:dyDescent="0.25">
      <c r="A3" s="216"/>
      <c r="B3" s="217"/>
      <c r="C3" s="217"/>
      <c r="D3" s="217"/>
      <c r="E3" s="217"/>
    </row>
    <row r="4" spans="1:5" s="215" customFormat="1" ht="15" customHeight="1" x14ac:dyDescent="0.25">
      <c r="A4" s="216"/>
      <c r="B4" s="217"/>
      <c r="C4" s="217"/>
      <c r="D4" s="217"/>
      <c r="E4" s="217"/>
    </row>
    <row r="5" spans="1:5" s="215" customFormat="1" ht="15" customHeight="1" x14ac:dyDescent="0.25">
      <c r="A5" s="734" t="s">
        <v>756</v>
      </c>
      <c r="B5" s="734"/>
      <c r="C5" s="734"/>
      <c r="D5" s="734"/>
      <c r="E5" s="217"/>
    </row>
    <row r="6" spans="1:5" s="215" customFormat="1" ht="15" customHeight="1" x14ac:dyDescent="0.25">
      <c r="A6" s="216"/>
      <c r="B6" s="217"/>
      <c r="C6" s="217"/>
      <c r="D6" s="217"/>
      <c r="E6" s="217"/>
    </row>
    <row r="7" spans="1:5" s="215" customFormat="1" ht="15" customHeight="1" x14ac:dyDescent="0.25">
      <c r="A7" s="216" t="s">
        <v>762</v>
      </c>
      <c r="B7" s="283">
        <v>141642657</v>
      </c>
      <c r="C7" s="283">
        <v>141643</v>
      </c>
      <c r="D7" s="217" t="s">
        <v>368</v>
      </c>
      <c r="E7" s="217"/>
    </row>
    <row r="8" spans="1:5" s="215" customFormat="1" ht="15" customHeight="1" x14ac:dyDescent="0.25">
      <c r="A8" s="216" t="s">
        <v>761</v>
      </c>
      <c r="B8" s="283">
        <v>26990</v>
      </c>
      <c r="C8" s="283">
        <v>27</v>
      </c>
      <c r="D8" s="217" t="s">
        <v>368</v>
      </c>
      <c r="E8" s="217"/>
    </row>
    <row r="9" spans="1:5" s="215" customFormat="1" ht="15" customHeight="1" x14ac:dyDescent="0.25">
      <c r="A9" s="217" t="s">
        <v>760</v>
      </c>
      <c r="B9" s="283">
        <v>62220588</v>
      </c>
      <c r="C9" s="283">
        <v>62220</v>
      </c>
      <c r="D9" s="217" t="s">
        <v>368</v>
      </c>
      <c r="E9" s="217"/>
    </row>
    <row r="10" spans="1:5" s="215" customFormat="1" ht="15" customHeight="1" x14ac:dyDescent="0.25">
      <c r="A10" s="217" t="s">
        <v>759</v>
      </c>
      <c r="B10" s="283">
        <v>37009</v>
      </c>
      <c r="C10" s="283">
        <v>37</v>
      </c>
      <c r="D10" s="217" t="s">
        <v>368</v>
      </c>
      <c r="E10" s="217"/>
    </row>
    <row r="11" spans="1:5" s="215" customFormat="1" ht="15" customHeight="1" x14ac:dyDescent="0.25">
      <c r="A11" s="217" t="s">
        <v>758</v>
      </c>
      <c r="B11" s="283">
        <v>12863843</v>
      </c>
      <c r="C11" s="283">
        <v>12864</v>
      </c>
      <c r="D11" s="217" t="s">
        <v>368</v>
      </c>
      <c r="E11" s="283"/>
    </row>
    <row r="12" spans="1:5" s="215" customFormat="1" ht="15" customHeight="1" x14ac:dyDescent="0.25">
      <c r="A12" s="217" t="s">
        <v>757</v>
      </c>
      <c r="B12" s="283">
        <v>843054</v>
      </c>
      <c r="C12" s="283">
        <v>843</v>
      </c>
      <c r="D12" s="217" t="s">
        <v>368</v>
      </c>
      <c r="E12" s="283"/>
    </row>
    <row r="13" spans="1:5" s="215" customFormat="1" ht="15" customHeight="1" x14ac:dyDescent="0.25">
      <c r="A13" s="217" t="s">
        <v>415</v>
      </c>
      <c r="B13" s="283">
        <v>767536</v>
      </c>
      <c r="C13" s="283">
        <v>768</v>
      </c>
      <c r="D13" s="217" t="s">
        <v>368</v>
      </c>
      <c r="E13" s="217"/>
    </row>
    <row r="14" spans="1:5" s="215" customFormat="1" ht="15" customHeight="1" x14ac:dyDescent="0.25">
      <c r="A14" s="217" t="s">
        <v>416</v>
      </c>
      <c r="B14" s="283">
        <v>47920</v>
      </c>
      <c r="C14" s="283">
        <v>48</v>
      </c>
      <c r="D14" s="217" t="s">
        <v>368</v>
      </c>
      <c r="E14" s="217"/>
    </row>
    <row r="15" spans="1:5" s="215" customFormat="1" ht="15" customHeight="1" x14ac:dyDescent="0.25">
      <c r="A15" s="217"/>
      <c r="B15" s="283"/>
      <c r="C15" s="283"/>
      <c r="D15" s="217"/>
      <c r="E15" s="217"/>
    </row>
    <row r="16" spans="1:5" s="215" customFormat="1" ht="15" customHeight="1" x14ac:dyDescent="0.25">
      <c r="A16" s="284" t="s">
        <v>369</v>
      </c>
      <c r="B16" s="285">
        <f>SUM(B7:B15)</f>
        <v>218449597</v>
      </c>
      <c r="C16" s="285">
        <f>SUM(C7:C15)</f>
        <v>218450</v>
      </c>
      <c r="D16" s="284" t="s">
        <v>368</v>
      </c>
      <c r="E16" s="217"/>
    </row>
    <row r="17" spans="1:5" s="215" customFormat="1" ht="15" customHeight="1" x14ac:dyDescent="0.25">
      <c r="A17" s="217"/>
      <c r="B17" s="283"/>
      <c r="C17" s="283"/>
      <c r="D17" s="217"/>
      <c r="E17" s="217"/>
    </row>
    <row r="18" spans="1:5" s="215" customFormat="1" ht="15" customHeight="1" x14ac:dyDescent="0.25">
      <c r="A18" s="217"/>
      <c r="B18" s="217"/>
      <c r="C18" s="217"/>
      <c r="D18" s="217"/>
      <c r="E18" s="217"/>
    </row>
    <row r="19" spans="1:5" s="215" customFormat="1" ht="15" customHeight="1" x14ac:dyDescent="0.25">
      <c r="A19" s="217"/>
      <c r="B19" s="217"/>
      <c r="C19" s="217"/>
      <c r="D19" s="217"/>
      <c r="E19" s="217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J12" sqref="J12"/>
    </sheetView>
  </sheetViews>
  <sheetFormatPr defaultRowHeight="12.5" x14ac:dyDescent="0.25"/>
  <cols>
    <col min="1" max="1" width="5" style="1" customWidth="1"/>
    <col min="2" max="2" width="28.1796875" style="1" customWidth="1"/>
    <col min="3" max="9" width="9.7265625" style="1" customWidth="1"/>
    <col min="10" max="13" width="9.1796875" style="1"/>
  </cols>
  <sheetData>
    <row r="1" spans="1:13" ht="15" customHeight="1" x14ac:dyDescent="0.25">
      <c r="B1" s="3"/>
      <c r="C1" s="3"/>
      <c r="D1" s="3"/>
      <c r="E1" s="3"/>
      <c r="F1" s="3"/>
      <c r="G1" s="2" t="s">
        <v>680</v>
      </c>
      <c r="H1" s="3"/>
      <c r="M1"/>
    </row>
    <row r="2" spans="1:13" ht="15" customHeight="1" x14ac:dyDescent="0.25">
      <c r="A2" s="3"/>
      <c r="B2" s="3"/>
      <c r="C2" s="3"/>
      <c r="D2" s="3"/>
      <c r="E2" s="3"/>
      <c r="F2" s="3"/>
      <c r="G2" s="2" t="str">
        <f>'2.sz. melléklet'!G2</f>
        <v>az 1/2016. (II.    .) önkormányzati rendelethez</v>
      </c>
      <c r="I2" s="158"/>
      <c r="J2" s="158"/>
      <c r="K2" s="158"/>
      <c r="L2" s="158"/>
      <c r="M2"/>
    </row>
    <row r="3" spans="1:13" ht="15" customHeight="1" x14ac:dyDescent="0.25">
      <c r="A3" s="68"/>
      <c r="M3"/>
    </row>
    <row r="4" spans="1:13" ht="15" customHeight="1" x14ac:dyDescent="0.25">
      <c r="A4" s="750" t="s">
        <v>188</v>
      </c>
      <c r="B4" s="750"/>
      <c r="C4" s="750"/>
      <c r="D4" s="750"/>
      <c r="E4" s="750"/>
      <c r="F4" s="750"/>
      <c r="G4" s="750"/>
      <c r="H4" s="3"/>
      <c r="I4" s="3"/>
    </row>
    <row r="5" spans="1:13" ht="15" customHeight="1" x14ac:dyDescent="0.25"/>
    <row r="6" spans="1:13" ht="15" customHeight="1" thickBot="1" x14ac:dyDescent="0.3">
      <c r="A6" s="329"/>
      <c r="G6" s="6" t="s">
        <v>0</v>
      </c>
      <c r="L6"/>
      <c r="M6"/>
    </row>
    <row r="7" spans="1:13" s="40" customFormat="1" ht="35" thickTop="1" x14ac:dyDescent="0.25">
      <c r="A7" s="150" t="s">
        <v>151</v>
      </c>
      <c r="B7" s="9" t="s">
        <v>2</v>
      </c>
      <c r="C7" s="9" t="s">
        <v>654</v>
      </c>
      <c r="D7" s="9" t="s">
        <v>777</v>
      </c>
      <c r="E7" s="9" t="s">
        <v>778</v>
      </c>
      <c r="F7" s="138" t="s">
        <v>779</v>
      </c>
      <c r="G7" s="10" t="s">
        <v>780</v>
      </c>
      <c r="H7" s="43"/>
      <c r="I7" s="43"/>
      <c r="J7" s="43"/>
      <c r="K7" s="43"/>
    </row>
    <row r="8" spans="1:13" s="40" customFormat="1" ht="15" customHeight="1" x14ac:dyDescent="0.25">
      <c r="A8" s="660" t="s">
        <v>3</v>
      </c>
      <c r="B8" s="174" t="s">
        <v>4</v>
      </c>
      <c r="C8" s="175" t="s">
        <v>5</v>
      </c>
      <c r="D8" s="175" t="s">
        <v>6</v>
      </c>
      <c r="E8" s="175" t="s">
        <v>7</v>
      </c>
      <c r="F8" s="175" t="s">
        <v>8</v>
      </c>
      <c r="G8" s="661" t="s">
        <v>9</v>
      </c>
      <c r="H8" s="43"/>
      <c r="I8" s="43"/>
      <c r="J8" s="43"/>
      <c r="K8" s="43"/>
    </row>
    <row r="9" spans="1:13" s="40" customFormat="1" ht="15" customHeight="1" x14ac:dyDescent="0.25">
      <c r="A9" s="816" t="s">
        <v>10</v>
      </c>
      <c r="B9" s="817"/>
      <c r="C9" s="817"/>
      <c r="D9" s="817"/>
      <c r="E9" s="817"/>
      <c r="F9" s="817"/>
      <c r="G9" s="818"/>
      <c r="H9" s="43"/>
      <c r="I9" s="43"/>
      <c r="J9" s="43"/>
      <c r="K9" s="43"/>
    </row>
    <row r="10" spans="1:13" s="40" customFormat="1" ht="15" customHeight="1" x14ac:dyDescent="0.25">
      <c r="A10" s="662" t="s">
        <v>11</v>
      </c>
      <c r="B10" s="176" t="s">
        <v>554</v>
      </c>
      <c r="C10" s="112">
        <f>'8.sz. melléklet'!D58</f>
        <v>59178</v>
      </c>
      <c r="D10" s="112">
        <f>'8.sz. melléklet'!E58</f>
        <v>72515</v>
      </c>
      <c r="E10" s="112">
        <f>'8.sz. melléklet'!G58</f>
        <v>63752</v>
      </c>
      <c r="F10" s="112">
        <v>30500</v>
      </c>
      <c r="G10" s="663">
        <v>33000</v>
      </c>
      <c r="H10" s="43"/>
      <c r="I10" s="43"/>
      <c r="J10" s="43"/>
      <c r="K10" s="43"/>
    </row>
    <row r="11" spans="1:13" s="40" customFormat="1" ht="15" customHeight="1" x14ac:dyDescent="0.25">
      <c r="A11" s="662" t="s">
        <v>19</v>
      </c>
      <c r="B11" s="176" t="s">
        <v>549</v>
      </c>
      <c r="C11" s="112">
        <f>'8.sz. melléklet'!D59+'8.sz. melléklet'!D82</f>
        <v>3643</v>
      </c>
      <c r="D11" s="112">
        <f>'8.sz. melléklet'!E59+'8.sz. melléklet'!E82</f>
        <v>5237</v>
      </c>
      <c r="E11" s="112">
        <f>'8.sz. melléklet'!G59+'8.sz. melléklet'!G82</f>
        <v>734</v>
      </c>
      <c r="F11" s="112">
        <v>2500</v>
      </c>
      <c r="G11" s="663">
        <v>2500</v>
      </c>
      <c r="H11" s="43"/>
      <c r="I11" s="43"/>
      <c r="J11" s="43"/>
      <c r="K11" s="43"/>
    </row>
    <row r="12" spans="1:13" s="40" customFormat="1" ht="15" customHeight="1" x14ac:dyDescent="0.25">
      <c r="A12" s="662" t="s">
        <v>21</v>
      </c>
      <c r="B12" s="176" t="s">
        <v>15</v>
      </c>
      <c r="C12" s="112">
        <f>'8.sz. melléklet'!D63</f>
        <v>77873</v>
      </c>
      <c r="D12" s="112">
        <f>'8.sz. melléklet'!E63</f>
        <v>77580</v>
      </c>
      <c r="E12" s="112">
        <f>'8.sz. melléklet'!G63</f>
        <v>77500</v>
      </c>
      <c r="F12" s="112">
        <v>78000</v>
      </c>
      <c r="G12" s="663">
        <v>78500</v>
      </c>
      <c r="H12" s="43"/>
      <c r="I12" s="43"/>
      <c r="J12" s="43"/>
      <c r="K12" s="43"/>
    </row>
    <row r="13" spans="1:13" s="40" customFormat="1" ht="15" customHeight="1" x14ac:dyDescent="0.25">
      <c r="A13" s="662" t="s">
        <v>23</v>
      </c>
      <c r="B13" s="176" t="s">
        <v>12</v>
      </c>
      <c r="C13" s="112">
        <f>'8.sz. melléklet'!D70+'9.sz. melléklet'!D33</f>
        <v>57194</v>
      </c>
      <c r="D13" s="112">
        <f>'8.sz. melléklet'!E70+'9.sz. melléklet'!E33</f>
        <v>70059</v>
      </c>
      <c r="E13" s="112">
        <f>'8.sz. melléklet'!G70+'9.sz. melléklet'!G33</f>
        <v>59683</v>
      </c>
      <c r="F13" s="112">
        <v>49500</v>
      </c>
      <c r="G13" s="663">
        <v>51500</v>
      </c>
      <c r="H13" s="43"/>
      <c r="I13" s="43"/>
      <c r="J13" s="43"/>
      <c r="K13" s="43"/>
    </row>
    <row r="14" spans="1:13" s="40" customFormat="1" ht="15" customHeight="1" x14ac:dyDescent="0.25">
      <c r="A14" s="662" t="s">
        <v>27</v>
      </c>
      <c r="B14" s="176" t="s">
        <v>22</v>
      </c>
      <c r="C14" s="112">
        <f>'8.sz. melléklet'!D79</f>
        <v>0</v>
      </c>
      <c r="D14" s="112">
        <f>'8.sz. melléklet'!E79</f>
        <v>2918</v>
      </c>
      <c r="E14" s="112">
        <f>'8.sz. melléklet'!G79</f>
        <v>2800</v>
      </c>
      <c r="F14" s="112">
        <v>10000</v>
      </c>
      <c r="G14" s="663">
        <v>10000</v>
      </c>
      <c r="H14" s="43"/>
      <c r="I14" s="43"/>
      <c r="J14" s="43"/>
      <c r="K14" s="43"/>
    </row>
    <row r="15" spans="1:13" s="40" customFormat="1" ht="15" customHeight="1" x14ac:dyDescent="0.25">
      <c r="A15" s="662" t="s">
        <v>32</v>
      </c>
      <c r="B15" s="176" t="s">
        <v>568</v>
      </c>
      <c r="C15" s="112">
        <f>'8.sz. melléklet'!D60+'8.sz. melléklet'!D85</f>
        <v>28056</v>
      </c>
      <c r="D15" s="112">
        <f>'8.sz. melléklet'!E60+'8.sz. melléklet'!E85</f>
        <v>42431</v>
      </c>
      <c r="E15" s="112">
        <f>'8.sz. melléklet'!G60+'8.sz. melléklet'!G85</f>
        <v>3793</v>
      </c>
      <c r="F15" s="112"/>
      <c r="G15" s="663"/>
      <c r="H15" s="43"/>
      <c r="I15" s="43"/>
      <c r="J15" s="43"/>
      <c r="K15" s="43"/>
    </row>
    <row r="16" spans="1:13" s="40" customFormat="1" ht="15" customHeight="1" x14ac:dyDescent="0.25">
      <c r="A16" s="662" t="s">
        <v>34</v>
      </c>
      <c r="B16" s="176" t="s">
        <v>646</v>
      </c>
      <c r="C16" s="112">
        <f>'8.sz. melléklet'!D90</f>
        <v>0</v>
      </c>
      <c r="D16" s="112">
        <f>'8.sz. melléklet'!E90</f>
        <v>3126</v>
      </c>
      <c r="E16" s="112">
        <v>0</v>
      </c>
      <c r="F16" s="112"/>
      <c r="G16" s="663"/>
      <c r="H16" s="43"/>
      <c r="I16" s="43"/>
      <c r="J16" s="43"/>
      <c r="K16" s="43"/>
    </row>
    <row r="17" spans="1:11" s="40" customFormat="1" ht="15" customHeight="1" x14ac:dyDescent="0.25">
      <c r="A17" s="662" t="s">
        <v>564</v>
      </c>
      <c r="B17" s="176" t="s">
        <v>146</v>
      </c>
      <c r="C17" s="112">
        <f>'8.sz. melléklet'!D89+'9.sz. melléklet'!D38</f>
        <v>177732</v>
      </c>
      <c r="D17" s="112">
        <f>'8.sz. melléklet'!E89+'9.sz. melléklet'!E38</f>
        <v>177732</v>
      </c>
      <c r="E17" s="112">
        <f>'8.sz. melléklet'!G89+'9.sz. melléklet'!G38</f>
        <v>218783</v>
      </c>
      <c r="F17" s="112">
        <v>95000</v>
      </c>
      <c r="G17" s="663">
        <v>95000</v>
      </c>
      <c r="H17" s="43"/>
      <c r="I17" s="43"/>
      <c r="J17" s="43"/>
      <c r="K17" s="43"/>
    </row>
    <row r="18" spans="1:11" s="40" customFormat="1" ht="15" customHeight="1" x14ac:dyDescent="0.25">
      <c r="A18" s="812" t="s">
        <v>189</v>
      </c>
      <c r="B18" s="813"/>
      <c r="C18" s="177">
        <f>SUM(C10:C17)</f>
        <v>403676</v>
      </c>
      <c r="D18" s="177">
        <f>SUM(D10:D17)</f>
        <v>451598</v>
      </c>
      <c r="E18" s="177">
        <f>SUM(E10:E17)</f>
        <v>427045</v>
      </c>
      <c r="F18" s="177">
        <f>SUM(F10:F17)</f>
        <v>265500</v>
      </c>
      <c r="G18" s="664">
        <f>SUM(G10:G17)</f>
        <v>270500</v>
      </c>
      <c r="H18" s="43"/>
      <c r="I18" s="43"/>
      <c r="J18" s="43"/>
      <c r="K18" s="43"/>
    </row>
    <row r="19" spans="1:11" s="40" customFormat="1" ht="15" customHeight="1" x14ac:dyDescent="0.25">
      <c r="A19" s="816" t="s">
        <v>41</v>
      </c>
      <c r="B19" s="817"/>
      <c r="C19" s="817"/>
      <c r="D19" s="817"/>
      <c r="E19" s="817"/>
      <c r="F19" s="817"/>
      <c r="G19" s="818"/>
      <c r="H19" s="43"/>
      <c r="I19" s="43"/>
      <c r="J19" s="43"/>
      <c r="K19" s="43"/>
    </row>
    <row r="20" spans="1:11" s="40" customFormat="1" ht="15" customHeight="1" x14ac:dyDescent="0.25">
      <c r="A20" s="662" t="s">
        <v>11</v>
      </c>
      <c r="B20" s="176" t="s">
        <v>42</v>
      </c>
      <c r="C20" s="112">
        <f>'2.sz. melléklet'!C36</f>
        <v>197888</v>
      </c>
      <c r="D20" s="112">
        <f>'2.sz. melléklet'!D36</f>
        <v>214481</v>
      </c>
      <c r="E20" s="112">
        <f>'2.sz. melléklet'!F36</f>
        <v>191670</v>
      </c>
      <c r="F20" s="112">
        <v>178900</v>
      </c>
      <c r="G20" s="663">
        <v>181400</v>
      </c>
      <c r="H20" s="43"/>
      <c r="I20" s="43"/>
      <c r="J20" s="43"/>
      <c r="K20" s="43"/>
    </row>
    <row r="21" spans="1:11" s="40" customFormat="1" ht="15" customHeight="1" x14ac:dyDescent="0.25">
      <c r="A21" s="662" t="s">
        <v>19</v>
      </c>
      <c r="B21" s="176" t="s">
        <v>43</v>
      </c>
      <c r="C21" s="112">
        <f>'8.sz. melléklet'!D35+'8.sz. melléklet'!D42+'8.sz. melléklet'!D45+'9.sz. melléklet'!D25</f>
        <v>117965</v>
      </c>
      <c r="D21" s="112">
        <f>'8.sz. melléklet'!E35+'8.sz. melléklet'!E42+'8.sz. melléklet'!E45+'9.sz. melléklet'!E25</f>
        <v>130162</v>
      </c>
      <c r="E21" s="112">
        <f>'8.sz. melléklet'!G35+'8.sz. melléklet'!G42+'8.sz. melléklet'!G45+'9.sz. melléklet'!G25</f>
        <v>149851</v>
      </c>
      <c r="F21" s="112">
        <v>51200</v>
      </c>
      <c r="G21" s="663">
        <v>53700</v>
      </c>
      <c r="H21" s="43"/>
      <c r="I21" s="43"/>
      <c r="J21" s="43"/>
      <c r="K21" s="43"/>
    </row>
    <row r="22" spans="1:11" s="40" customFormat="1" ht="15" customHeight="1" x14ac:dyDescent="0.25">
      <c r="A22" s="662" t="s">
        <v>695</v>
      </c>
      <c r="B22" s="176" t="s">
        <v>48</v>
      </c>
      <c r="C22" s="112">
        <f>'8.sz. melléklet'!D48</f>
        <v>2172</v>
      </c>
      <c r="D22" s="112">
        <f>'8.sz. melléklet'!E48</f>
        <v>2395</v>
      </c>
      <c r="E22" s="112">
        <f>'8.sz. melléklet'!G48</f>
        <v>2365</v>
      </c>
      <c r="F22" s="112">
        <v>0</v>
      </c>
      <c r="G22" s="663">
        <v>0</v>
      </c>
      <c r="H22" s="43"/>
      <c r="I22" s="43"/>
      <c r="J22" s="43"/>
      <c r="K22" s="43"/>
    </row>
    <row r="23" spans="1:11" s="40" customFormat="1" ht="15" customHeight="1" x14ac:dyDescent="0.25">
      <c r="A23" s="662" t="s">
        <v>23</v>
      </c>
      <c r="B23" s="176" t="s">
        <v>190</v>
      </c>
      <c r="C23" s="112">
        <f>'8.sz. melléklet'!D34</f>
        <v>85651</v>
      </c>
      <c r="D23" s="112">
        <f>'8.sz. melléklet'!E34</f>
        <v>104560</v>
      </c>
      <c r="E23" s="112">
        <f>'8.sz. melléklet'!G34</f>
        <v>83159</v>
      </c>
      <c r="F23" s="112">
        <v>35400</v>
      </c>
      <c r="G23" s="663">
        <v>35400</v>
      </c>
      <c r="H23" s="43"/>
      <c r="I23" s="43"/>
      <c r="J23" s="43"/>
      <c r="K23" s="43"/>
    </row>
    <row r="24" spans="1:11" s="40" customFormat="1" ht="15" customHeight="1" thickBot="1" x14ac:dyDescent="0.3">
      <c r="A24" s="814" t="s">
        <v>191</v>
      </c>
      <c r="B24" s="815"/>
      <c r="C24" s="665">
        <f>SUM(C20:C23)</f>
        <v>403676</v>
      </c>
      <c r="D24" s="665">
        <f>SUM(D20:D23)</f>
        <v>451598</v>
      </c>
      <c r="E24" s="665">
        <f>SUM(E20:E23)</f>
        <v>427045</v>
      </c>
      <c r="F24" s="665">
        <f>SUM(F20:F23)</f>
        <v>265500</v>
      </c>
      <c r="G24" s="666">
        <f>SUM(G20:G23)</f>
        <v>270500</v>
      </c>
      <c r="H24" s="43"/>
      <c r="I24" s="43"/>
      <c r="J24" s="43"/>
      <c r="K24" s="43"/>
    </row>
    <row r="25" spans="1:11" ht="13" thickTop="1" x14ac:dyDescent="0.25"/>
  </sheetData>
  <sheetProtection selectLockedCells="1" selectUnlockedCells="1"/>
  <mergeCells count="5">
    <mergeCell ref="A4:G4"/>
    <mergeCell ref="A18:B18"/>
    <mergeCell ref="A24:B24"/>
    <mergeCell ref="A9:G9"/>
    <mergeCell ref="A19:G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workbookViewId="0">
      <selection activeCell="O8" sqref="O8"/>
    </sheetView>
  </sheetViews>
  <sheetFormatPr defaultRowHeight="12.5" x14ac:dyDescent="0.25"/>
  <cols>
    <col min="1" max="1" width="5.26953125" style="1" customWidth="1"/>
    <col min="2" max="2" width="24" style="1" customWidth="1"/>
    <col min="3" max="15" width="7.7265625" style="1" customWidth="1"/>
  </cols>
  <sheetData>
    <row r="1" spans="1:22" ht="15" customHeight="1" x14ac:dyDescent="0.25">
      <c r="A1" s="820" t="s">
        <v>681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1/2016. (II.    .) önkormányzati rendelethez</v>
      </c>
      <c r="Q2" s="158"/>
      <c r="R2" s="158"/>
      <c r="S2" s="158"/>
      <c r="T2" s="158"/>
      <c r="U2" s="158"/>
      <c r="V2" s="158"/>
    </row>
    <row r="3" spans="1:22" ht="15" customHeight="1" x14ac:dyDescent="0.25">
      <c r="A3" s="4"/>
    </row>
    <row r="4" spans="1:22" ht="15" customHeight="1" x14ac:dyDescent="0.25">
      <c r="A4" s="750" t="s">
        <v>848</v>
      </c>
      <c r="B4" s="750"/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178"/>
    </row>
    <row r="5" spans="1:22" ht="15" customHeight="1" x14ac:dyDescent="0.3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5"/>
    </row>
    <row r="6" spans="1:22" ht="15" customHeight="1" x14ac:dyDescent="0.3">
      <c r="M6" s="821" t="s">
        <v>0</v>
      </c>
      <c r="N6" s="821"/>
      <c r="O6" s="821"/>
      <c r="P6" s="15"/>
    </row>
    <row r="7" spans="1:22" s="40" customFormat="1" ht="15" customHeight="1" x14ac:dyDescent="0.25">
      <c r="A7" s="102" t="s">
        <v>149</v>
      </c>
      <c r="B7" s="8" t="s">
        <v>2</v>
      </c>
      <c r="C7" s="8" t="s">
        <v>192</v>
      </c>
      <c r="D7" s="8" t="s">
        <v>193</v>
      </c>
      <c r="E7" s="8" t="s">
        <v>194</v>
      </c>
      <c r="F7" s="8" t="s">
        <v>195</v>
      </c>
      <c r="G7" s="8" t="s">
        <v>196</v>
      </c>
      <c r="H7" s="8" t="s">
        <v>197</v>
      </c>
      <c r="I7" s="8" t="s">
        <v>198</v>
      </c>
      <c r="J7" s="8" t="s">
        <v>199</v>
      </c>
      <c r="K7" s="8" t="s">
        <v>200</v>
      </c>
      <c r="L7" s="8" t="s">
        <v>201</v>
      </c>
      <c r="M7" s="8" t="s">
        <v>202</v>
      </c>
      <c r="N7" s="8" t="s">
        <v>203</v>
      </c>
      <c r="O7" s="180" t="s">
        <v>204</v>
      </c>
      <c r="P7" s="181"/>
    </row>
    <row r="8" spans="1:22" s="40" customFormat="1" ht="15" customHeight="1" x14ac:dyDescent="0.25">
      <c r="A8" s="104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65</v>
      </c>
      <c r="I8" s="12" t="s">
        <v>11</v>
      </c>
      <c r="J8" s="12" t="s">
        <v>205</v>
      </c>
      <c r="K8" s="12" t="s">
        <v>206</v>
      </c>
      <c r="L8" s="12" t="s">
        <v>207</v>
      </c>
      <c r="M8" s="12" t="s">
        <v>208</v>
      </c>
      <c r="N8" s="12" t="s">
        <v>209</v>
      </c>
      <c r="O8" s="182" t="s">
        <v>210</v>
      </c>
      <c r="P8" s="181"/>
    </row>
    <row r="9" spans="1:22" s="40" customFormat="1" ht="15" customHeight="1" x14ac:dyDescent="0.25">
      <c r="A9" s="822" t="s">
        <v>211</v>
      </c>
      <c r="B9" s="822"/>
      <c r="C9" s="822"/>
      <c r="D9" s="822"/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39"/>
    </row>
    <row r="10" spans="1:22" s="40" customFormat="1" ht="15" customHeight="1" x14ac:dyDescent="0.25">
      <c r="A10" s="17" t="s">
        <v>13</v>
      </c>
      <c r="B10" s="18" t="s">
        <v>212</v>
      </c>
      <c r="C10" s="19">
        <v>1189</v>
      </c>
      <c r="D10" s="19">
        <v>2665</v>
      </c>
      <c r="E10" s="19">
        <v>13181</v>
      </c>
      <c r="F10" s="19">
        <v>10289</v>
      </c>
      <c r="G10" s="19">
        <v>9212</v>
      </c>
      <c r="H10" s="19">
        <v>12285</v>
      </c>
      <c r="I10" s="19">
        <v>18520</v>
      </c>
      <c r="J10" s="19">
        <v>22463</v>
      </c>
      <c r="K10" s="19">
        <v>8533</v>
      </c>
      <c r="L10" s="19">
        <v>15720</v>
      </c>
      <c r="M10" s="19">
        <v>4056</v>
      </c>
      <c r="N10" s="19">
        <v>17867</v>
      </c>
      <c r="O10" s="31">
        <f>SUM(C10:N10)</f>
        <v>135980</v>
      </c>
      <c r="P10" s="39"/>
      <c r="Q10" s="183"/>
      <c r="R10" s="183"/>
      <c r="S10" s="183"/>
      <c r="T10" s="183"/>
      <c r="U10" s="183"/>
    </row>
    <row r="11" spans="1:22" s="40" customFormat="1" ht="15" customHeight="1" x14ac:dyDescent="0.25">
      <c r="A11" s="17" t="s">
        <v>14</v>
      </c>
      <c r="B11" s="18" t="s">
        <v>213</v>
      </c>
      <c r="C11" s="19">
        <v>3672</v>
      </c>
      <c r="D11" s="19">
        <v>11</v>
      </c>
      <c r="E11" s="19">
        <v>378</v>
      </c>
      <c r="F11" s="19">
        <v>11</v>
      </c>
      <c r="G11" s="19">
        <v>11</v>
      </c>
      <c r="H11" s="19">
        <v>378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1">
        <f>SUM(C11:N11)</f>
        <v>4527</v>
      </c>
      <c r="P11" s="39"/>
      <c r="Q11" s="183"/>
      <c r="R11" s="183"/>
      <c r="S11" s="183"/>
      <c r="T11" s="183"/>
      <c r="U11" s="183"/>
    </row>
    <row r="12" spans="1:22" s="40" customFormat="1" ht="15" customHeight="1" x14ac:dyDescent="0.25">
      <c r="A12" s="17" t="s">
        <v>52</v>
      </c>
      <c r="B12" s="18" t="s">
        <v>214</v>
      </c>
      <c r="C12" s="19">
        <v>5312</v>
      </c>
      <c r="D12" s="19">
        <v>5312</v>
      </c>
      <c r="E12" s="19">
        <v>5313</v>
      </c>
      <c r="F12" s="19">
        <v>5312</v>
      </c>
      <c r="G12" s="19">
        <v>5312</v>
      </c>
      <c r="H12" s="19">
        <v>5313</v>
      </c>
      <c r="I12" s="19">
        <v>5313</v>
      </c>
      <c r="J12" s="19">
        <v>5313</v>
      </c>
      <c r="K12" s="19">
        <v>5313</v>
      </c>
      <c r="L12" s="19">
        <v>5313</v>
      </c>
      <c r="M12" s="19">
        <v>5313</v>
      </c>
      <c r="N12" s="19">
        <v>5313</v>
      </c>
      <c r="O12" s="31">
        <f>SUM(C12:N12)</f>
        <v>63752</v>
      </c>
      <c r="P12" s="39"/>
      <c r="Q12" s="183"/>
      <c r="R12" s="183"/>
      <c r="S12" s="183"/>
      <c r="T12" s="183"/>
      <c r="U12" s="183"/>
    </row>
    <row r="13" spans="1:22" s="40" customFormat="1" ht="15" customHeight="1" x14ac:dyDescent="0.25">
      <c r="A13" s="17" t="s">
        <v>53</v>
      </c>
      <c r="B13" s="18" t="s">
        <v>215</v>
      </c>
      <c r="C13" s="19"/>
      <c r="D13" s="19">
        <v>2800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1">
        <f>SUM(C13:N13)</f>
        <v>2800</v>
      </c>
      <c r="P13" s="39"/>
      <c r="Q13" s="183"/>
      <c r="R13" s="183"/>
      <c r="S13" s="183"/>
      <c r="T13" s="183"/>
      <c r="U13" s="183"/>
    </row>
    <row r="14" spans="1:22" s="40" customFormat="1" ht="15" customHeight="1" x14ac:dyDescent="0.25">
      <c r="A14" s="17" t="s">
        <v>55</v>
      </c>
      <c r="B14" s="18" t="s">
        <v>216</v>
      </c>
      <c r="C14" s="19">
        <v>218127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1">
        <f>SUM(C14:N14)</f>
        <v>218127</v>
      </c>
      <c r="P14" s="39"/>
      <c r="Q14" s="183"/>
      <c r="R14" s="183"/>
      <c r="S14" s="183"/>
      <c r="T14" s="183"/>
      <c r="U14" s="183"/>
    </row>
    <row r="15" spans="1:22" s="40" customFormat="1" ht="15" customHeight="1" x14ac:dyDescent="0.25">
      <c r="A15" s="32" t="s">
        <v>56</v>
      </c>
      <c r="B15" s="184" t="s">
        <v>217</v>
      </c>
      <c r="C15" s="33">
        <f t="shared" ref="C15:N15" si="0">SUM(C10:C14)</f>
        <v>228300</v>
      </c>
      <c r="D15" s="33">
        <f t="shared" si="0"/>
        <v>10788</v>
      </c>
      <c r="E15" s="33">
        <f t="shared" si="0"/>
        <v>18872</v>
      </c>
      <c r="F15" s="33">
        <f t="shared" si="0"/>
        <v>15612</v>
      </c>
      <c r="G15" s="33">
        <f t="shared" si="0"/>
        <v>14535</v>
      </c>
      <c r="H15" s="33">
        <f t="shared" si="0"/>
        <v>17976</v>
      </c>
      <c r="I15" s="33">
        <f t="shared" si="0"/>
        <v>23844</v>
      </c>
      <c r="J15" s="33">
        <f t="shared" si="0"/>
        <v>27787</v>
      </c>
      <c r="K15" s="33">
        <f t="shared" si="0"/>
        <v>13857</v>
      </c>
      <c r="L15" s="33">
        <f t="shared" si="0"/>
        <v>21044</v>
      </c>
      <c r="M15" s="33">
        <f t="shared" si="0"/>
        <v>9380</v>
      </c>
      <c r="N15" s="33">
        <f t="shared" si="0"/>
        <v>23191</v>
      </c>
      <c r="O15" s="326">
        <f>SUM(O10:O14)</f>
        <v>425186</v>
      </c>
      <c r="P15" s="39"/>
      <c r="Q15" s="183"/>
      <c r="R15" s="183"/>
      <c r="S15" s="183"/>
      <c r="T15" s="183"/>
      <c r="U15" s="183"/>
    </row>
    <row r="16" spans="1:22" s="40" customFormat="1" ht="15" customHeight="1" x14ac:dyDescent="0.25">
      <c r="A16" s="819" t="s">
        <v>218</v>
      </c>
      <c r="B16" s="819"/>
      <c r="C16" s="819"/>
      <c r="D16" s="819"/>
      <c r="E16" s="819"/>
      <c r="F16" s="819"/>
      <c r="G16" s="819"/>
      <c r="H16" s="819"/>
      <c r="I16" s="819"/>
      <c r="J16" s="819"/>
      <c r="K16" s="819"/>
      <c r="L16" s="819"/>
      <c r="M16" s="819"/>
      <c r="N16" s="819"/>
      <c r="O16" s="819"/>
      <c r="P16" s="39"/>
      <c r="Q16" s="183"/>
      <c r="R16" s="183"/>
      <c r="S16" s="183"/>
      <c r="T16" s="183"/>
      <c r="U16" s="183"/>
    </row>
    <row r="17" spans="1:21" s="40" customFormat="1" ht="15" customHeight="1" x14ac:dyDescent="0.25">
      <c r="A17" s="17" t="s">
        <v>58</v>
      </c>
      <c r="B17" s="18" t="s">
        <v>42</v>
      </c>
      <c r="C17" s="19">
        <v>11340</v>
      </c>
      <c r="D17" s="19">
        <v>13843</v>
      </c>
      <c r="E17" s="19">
        <v>11341</v>
      </c>
      <c r="F17" s="19">
        <v>11759</v>
      </c>
      <c r="G17" s="19">
        <v>17684</v>
      </c>
      <c r="H17" s="19">
        <v>17684</v>
      </c>
      <c r="I17" s="19">
        <v>17685</v>
      </c>
      <c r="J17" s="19">
        <v>17684</v>
      </c>
      <c r="K17" s="19">
        <v>11340</v>
      </c>
      <c r="L17" s="19">
        <v>11341</v>
      </c>
      <c r="M17" s="19">
        <v>11340</v>
      </c>
      <c r="N17" s="19">
        <v>11340</v>
      </c>
      <c r="O17" s="31">
        <f>SUM(C17:N17)</f>
        <v>164381</v>
      </c>
      <c r="P17" s="39"/>
      <c r="Q17" s="183"/>
      <c r="R17" s="183"/>
      <c r="S17" s="183"/>
      <c r="T17" s="183"/>
      <c r="U17" s="183"/>
    </row>
    <row r="18" spans="1:21" s="40" customFormat="1" ht="15" customHeight="1" x14ac:dyDescent="0.25">
      <c r="A18" s="17" t="s">
        <v>79</v>
      </c>
      <c r="B18" s="18" t="s">
        <v>232</v>
      </c>
      <c r="C18" s="19"/>
      <c r="D18" s="19">
        <v>1360</v>
      </c>
      <c r="E18" s="19"/>
      <c r="F18" s="19">
        <v>1360</v>
      </c>
      <c r="G18" s="19">
        <v>300</v>
      </c>
      <c r="H18" s="19">
        <v>300</v>
      </c>
      <c r="I18" s="19">
        <v>1360</v>
      </c>
      <c r="J18" s="19">
        <v>404</v>
      </c>
      <c r="K18" s="19"/>
      <c r="L18" s="19">
        <v>1360</v>
      </c>
      <c r="M18" s="19"/>
      <c r="N18" s="19"/>
      <c r="O18" s="31">
        <f t="shared" ref="O18:O24" si="1">SUM(C18:N18)</f>
        <v>6444</v>
      </c>
      <c r="P18" s="39"/>
      <c r="Q18" s="183"/>
      <c r="R18" s="183"/>
      <c r="S18" s="183"/>
      <c r="T18" s="183"/>
      <c r="U18" s="183"/>
    </row>
    <row r="19" spans="1:21" s="40" customFormat="1" ht="15" customHeight="1" x14ac:dyDescent="0.25">
      <c r="A19" s="17" t="s">
        <v>98</v>
      </c>
      <c r="B19" s="18" t="s">
        <v>220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1">
        <f t="shared" si="1"/>
        <v>0</v>
      </c>
      <c r="P19" s="39"/>
      <c r="Q19" s="183"/>
      <c r="R19" s="183"/>
      <c r="S19" s="183"/>
      <c r="T19" s="183"/>
      <c r="U19" s="183"/>
    </row>
    <row r="20" spans="1:21" s="40" customFormat="1" ht="15" customHeight="1" x14ac:dyDescent="0.25">
      <c r="A20" s="17" t="s">
        <v>99</v>
      </c>
      <c r="B20" s="18" t="s">
        <v>560</v>
      </c>
      <c r="C20" s="19"/>
      <c r="D20" s="19">
        <v>2945</v>
      </c>
      <c r="E20" s="19">
        <v>16819</v>
      </c>
      <c r="F20" s="19">
        <v>19308</v>
      </c>
      <c r="G20" s="19">
        <v>16052</v>
      </c>
      <c r="H20" s="19">
        <v>2673</v>
      </c>
      <c r="I20" s="19">
        <v>18729</v>
      </c>
      <c r="J20" s="19">
        <v>4400</v>
      </c>
      <c r="K20" s="19">
        <v>22543</v>
      </c>
      <c r="L20" s="19">
        <v>23746</v>
      </c>
      <c r="M20" s="19">
        <v>8136</v>
      </c>
      <c r="N20" s="19">
        <v>14500</v>
      </c>
      <c r="O20" s="31">
        <f t="shared" si="1"/>
        <v>149851</v>
      </c>
      <c r="P20" s="39"/>
      <c r="Q20" s="183"/>
      <c r="R20" s="183"/>
      <c r="S20" s="183"/>
      <c r="T20" s="183"/>
      <c r="U20" s="183"/>
    </row>
    <row r="21" spans="1:21" s="40" customFormat="1" ht="15" customHeight="1" x14ac:dyDescent="0.25">
      <c r="A21" s="17" t="s">
        <v>100</v>
      </c>
      <c r="B21" s="18" t="s">
        <v>48</v>
      </c>
      <c r="C21" s="19">
        <v>3947</v>
      </c>
      <c r="D21" s="19">
        <v>1582</v>
      </c>
      <c r="E21" s="19">
        <v>1582</v>
      </c>
      <c r="F21" s="19">
        <v>1582</v>
      </c>
      <c r="G21" s="19">
        <v>1582</v>
      </c>
      <c r="H21" s="19">
        <v>1582</v>
      </c>
      <c r="I21" s="19">
        <v>1582</v>
      </c>
      <c r="J21" s="19">
        <v>1582</v>
      </c>
      <c r="K21" s="19">
        <v>1582</v>
      </c>
      <c r="L21" s="19">
        <v>1582</v>
      </c>
      <c r="M21" s="19">
        <v>1583</v>
      </c>
      <c r="N21" s="19">
        <v>1583</v>
      </c>
      <c r="O21" s="31">
        <f>SUM(C21:N21)</f>
        <v>21351</v>
      </c>
      <c r="P21" s="39"/>
      <c r="Q21" s="183"/>
      <c r="R21" s="183"/>
      <c r="S21" s="183"/>
      <c r="T21" s="183"/>
      <c r="U21" s="183"/>
    </row>
    <row r="22" spans="1:21" s="40" customFormat="1" ht="15" customHeight="1" x14ac:dyDescent="0.25">
      <c r="A22" s="17" t="s">
        <v>101</v>
      </c>
      <c r="B22" s="18" t="s">
        <v>222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1">
        <f t="shared" si="1"/>
        <v>0</v>
      </c>
      <c r="P22" s="39"/>
      <c r="Q22" s="183"/>
      <c r="R22" s="183"/>
      <c r="S22" s="183"/>
      <c r="T22" s="183"/>
      <c r="U22" s="183"/>
    </row>
    <row r="23" spans="1:21" s="40" customFormat="1" ht="15" customHeight="1" x14ac:dyDescent="0.25">
      <c r="A23" s="32" t="s">
        <v>102</v>
      </c>
      <c r="B23" s="184" t="s">
        <v>223</v>
      </c>
      <c r="C23" s="33">
        <f t="shared" ref="C23:N23" si="2">SUM(C17:C22)</f>
        <v>15287</v>
      </c>
      <c r="D23" s="33">
        <f t="shared" si="2"/>
        <v>19730</v>
      </c>
      <c r="E23" s="33">
        <f t="shared" si="2"/>
        <v>29742</v>
      </c>
      <c r="F23" s="33">
        <f t="shared" si="2"/>
        <v>34009</v>
      </c>
      <c r="G23" s="33">
        <f t="shared" si="2"/>
        <v>35618</v>
      </c>
      <c r="H23" s="33">
        <f t="shared" si="2"/>
        <v>22239</v>
      </c>
      <c r="I23" s="33">
        <f t="shared" si="2"/>
        <v>39356</v>
      </c>
      <c r="J23" s="33">
        <f t="shared" si="2"/>
        <v>24070</v>
      </c>
      <c r="K23" s="33">
        <f t="shared" si="2"/>
        <v>35465</v>
      </c>
      <c r="L23" s="33">
        <f t="shared" si="2"/>
        <v>38029</v>
      </c>
      <c r="M23" s="33">
        <f t="shared" si="2"/>
        <v>21059</v>
      </c>
      <c r="N23" s="33">
        <f t="shared" si="2"/>
        <v>27423</v>
      </c>
      <c r="O23" s="326">
        <f t="shared" si="1"/>
        <v>342027</v>
      </c>
      <c r="P23" s="39"/>
      <c r="Q23" s="183"/>
      <c r="R23" s="183"/>
      <c r="S23" s="183"/>
      <c r="T23" s="183"/>
      <c r="U23" s="183"/>
    </row>
    <row r="24" spans="1:21" s="40" customFormat="1" ht="15" customHeight="1" x14ac:dyDescent="0.25">
      <c r="A24" s="17" t="s">
        <v>103</v>
      </c>
      <c r="B24" s="18" t="s">
        <v>224</v>
      </c>
      <c r="C24" s="19">
        <f t="shared" ref="C24:N24" si="3">C15-C23</f>
        <v>213013</v>
      </c>
      <c r="D24" s="19">
        <f t="shared" si="3"/>
        <v>-8942</v>
      </c>
      <c r="E24" s="19">
        <f t="shared" si="3"/>
        <v>-10870</v>
      </c>
      <c r="F24" s="19">
        <f t="shared" si="3"/>
        <v>-18397</v>
      </c>
      <c r="G24" s="19">
        <f t="shared" si="3"/>
        <v>-21083</v>
      </c>
      <c r="H24" s="19">
        <f t="shared" si="3"/>
        <v>-4263</v>
      </c>
      <c r="I24" s="19">
        <f t="shared" si="3"/>
        <v>-15512</v>
      </c>
      <c r="J24" s="19">
        <f t="shared" si="3"/>
        <v>3717</v>
      </c>
      <c r="K24" s="19">
        <f t="shared" si="3"/>
        <v>-21608</v>
      </c>
      <c r="L24" s="19">
        <f t="shared" si="3"/>
        <v>-16985</v>
      </c>
      <c r="M24" s="19">
        <f t="shared" si="3"/>
        <v>-11679</v>
      </c>
      <c r="N24" s="19">
        <f t="shared" si="3"/>
        <v>-4232</v>
      </c>
      <c r="O24" s="31">
        <f t="shared" si="1"/>
        <v>83159</v>
      </c>
      <c r="P24" s="39"/>
      <c r="Q24" s="183"/>
      <c r="R24" s="183"/>
      <c r="S24" s="183"/>
      <c r="T24" s="183"/>
      <c r="U24" s="183"/>
    </row>
    <row r="25" spans="1:21" s="40" customFormat="1" ht="15" customHeight="1" x14ac:dyDescent="0.25">
      <c r="A25" s="185"/>
      <c r="B25" s="58" t="s">
        <v>697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86"/>
      <c r="P25" s="39"/>
    </row>
    <row r="27" spans="1:21" x14ac:dyDescent="0.25">
      <c r="N27" s="190"/>
    </row>
  </sheetData>
  <sheetProtection selectLockedCells="1" selectUnlockedCells="1"/>
  <mergeCells count="5">
    <mergeCell ref="A16:O16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E30" sqref="E30"/>
    </sheetView>
  </sheetViews>
  <sheetFormatPr defaultColWidth="9.1796875" defaultRowHeight="12.5" x14ac:dyDescent="0.25"/>
  <cols>
    <col min="1" max="1" width="5.26953125" style="213" customWidth="1"/>
    <col min="2" max="2" width="24.7265625" style="213" customWidth="1"/>
    <col min="3" max="15" width="7.7265625" style="213" customWidth="1"/>
    <col min="16" max="16384" width="9.1796875" style="212"/>
  </cols>
  <sheetData>
    <row r="1" spans="1:15" s="215" customFormat="1" ht="15" customHeight="1" x14ac:dyDescent="0.25">
      <c r="A1" s="733" t="s">
        <v>682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  <c r="M1" s="733"/>
      <c r="N1" s="733"/>
      <c r="O1" s="733"/>
    </row>
    <row r="2" spans="1:15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11" t="str">
        <f>'2.sz. melléklet'!G2</f>
        <v>az 1/2016. (II.    .) önkormányzati rendelethez</v>
      </c>
    </row>
    <row r="3" spans="1:15" s="215" customFormat="1" ht="15" customHeight="1" x14ac:dyDescent="0.25">
      <c r="A3" s="214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s="215" customFormat="1" ht="15" customHeight="1" x14ac:dyDescent="0.25">
      <c r="A4" s="214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s="215" customFormat="1" ht="15" customHeight="1" x14ac:dyDescent="0.25">
      <c r="A5" s="734" t="s">
        <v>845</v>
      </c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</row>
    <row r="6" spans="1:15" s="215" customFormat="1" ht="15" customHeight="1" x14ac:dyDescent="0.25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</row>
    <row r="7" spans="1:15" s="215" customFormat="1" ht="15" customHeight="1" thickBot="1" x14ac:dyDescent="0.3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826" t="s">
        <v>0</v>
      </c>
      <c r="N7" s="826"/>
      <c r="O7" s="826"/>
    </row>
    <row r="8" spans="1:15" s="215" customFormat="1" ht="15" customHeight="1" thickTop="1" x14ac:dyDescent="0.25">
      <c r="A8" s="287" t="s">
        <v>149</v>
      </c>
      <c r="B8" s="288" t="s">
        <v>2</v>
      </c>
      <c r="C8" s="288" t="s">
        <v>192</v>
      </c>
      <c r="D8" s="288" t="s">
        <v>193</v>
      </c>
      <c r="E8" s="288" t="s">
        <v>194</v>
      </c>
      <c r="F8" s="288" t="s">
        <v>195</v>
      </c>
      <c r="G8" s="288" t="s">
        <v>196</v>
      </c>
      <c r="H8" s="288" t="s">
        <v>197</v>
      </c>
      <c r="I8" s="288" t="s">
        <v>198</v>
      </c>
      <c r="J8" s="288" t="s">
        <v>199</v>
      </c>
      <c r="K8" s="288" t="s">
        <v>200</v>
      </c>
      <c r="L8" s="288" t="s">
        <v>201</v>
      </c>
      <c r="M8" s="288" t="s">
        <v>202</v>
      </c>
      <c r="N8" s="288" t="s">
        <v>203</v>
      </c>
      <c r="O8" s="289" t="s">
        <v>233</v>
      </c>
    </row>
    <row r="9" spans="1:15" s="215" customFormat="1" ht="15" customHeight="1" thickBot="1" x14ac:dyDescent="0.3">
      <c r="A9" s="223" t="s">
        <v>3</v>
      </c>
      <c r="B9" s="290" t="s">
        <v>4</v>
      </c>
      <c r="C9" s="290" t="s">
        <v>5</v>
      </c>
      <c r="D9" s="290" t="s">
        <v>6</v>
      </c>
      <c r="E9" s="290" t="s">
        <v>7</v>
      </c>
      <c r="F9" s="290" t="s">
        <v>8</v>
      </c>
      <c r="G9" s="290" t="s">
        <v>9</v>
      </c>
      <c r="H9" s="290" t="s">
        <v>65</v>
      </c>
      <c r="I9" s="290" t="s">
        <v>11</v>
      </c>
      <c r="J9" s="290" t="s">
        <v>205</v>
      </c>
      <c r="K9" s="290" t="s">
        <v>206</v>
      </c>
      <c r="L9" s="290" t="s">
        <v>207</v>
      </c>
      <c r="M9" s="290" t="s">
        <v>208</v>
      </c>
      <c r="N9" s="290" t="s">
        <v>209</v>
      </c>
      <c r="O9" s="291" t="s">
        <v>210</v>
      </c>
    </row>
    <row r="10" spans="1:15" s="215" customFormat="1" ht="15" customHeight="1" thickTop="1" x14ac:dyDescent="0.25">
      <c r="A10" s="823" t="s">
        <v>211</v>
      </c>
      <c r="B10" s="824"/>
      <c r="C10" s="824"/>
      <c r="D10" s="824"/>
      <c r="E10" s="824"/>
      <c r="F10" s="824"/>
      <c r="G10" s="824"/>
      <c r="H10" s="824"/>
      <c r="I10" s="824"/>
      <c r="J10" s="824"/>
      <c r="K10" s="824"/>
      <c r="L10" s="824"/>
      <c r="M10" s="824"/>
      <c r="N10" s="824"/>
      <c r="O10" s="825"/>
    </row>
    <row r="11" spans="1:15" s="215" customFormat="1" ht="15" customHeight="1" x14ac:dyDescent="0.25">
      <c r="A11" s="292" t="s">
        <v>13</v>
      </c>
      <c r="B11" s="293" t="s">
        <v>212</v>
      </c>
      <c r="C11" s="294">
        <v>100</v>
      </c>
      <c r="D11" s="294">
        <v>100</v>
      </c>
      <c r="E11" s="294">
        <v>100</v>
      </c>
      <c r="F11" s="294">
        <v>100</v>
      </c>
      <c r="G11" s="294">
        <v>100</v>
      </c>
      <c r="H11" s="294">
        <v>100</v>
      </c>
      <c r="I11" s="294">
        <v>100</v>
      </c>
      <c r="J11" s="294">
        <v>100</v>
      </c>
      <c r="K11" s="294">
        <v>100</v>
      </c>
      <c r="L11" s="294">
        <v>101</v>
      </c>
      <c r="M11" s="294">
        <v>101</v>
      </c>
      <c r="N11" s="294">
        <v>101</v>
      </c>
      <c r="O11" s="295">
        <f>SUM(C11:N11)</f>
        <v>1203</v>
      </c>
    </row>
    <row r="12" spans="1:15" s="215" customFormat="1" ht="15" customHeight="1" x14ac:dyDescent="0.25">
      <c r="A12" s="292" t="s">
        <v>14</v>
      </c>
      <c r="B12" s="293" t="s">
        <v>213</v>
      </c>
      <c r="C12" s="294">
        <v>1582</v>
      </c>
      <c r="D12" s="294">
        <v>1582</v>
      </c>
      <c r="E12" s="294">
        <v>1582</v>
      </c>
      <c r="F12" s="294">
        <v>1582</v>
      </c>
      <c r="G12" s="294">
        <v>1582</v>
      </c>
      <c r="H12" s="294">
        <v>1582</v>
      </c>
      <c r="I12" s="294">
        <v>1582</v>
      </c>
      <c r="J12" s="294">
        <v>1582</v>
      </c>
      <c r="K12" s="294">
        <v>1582</v>
      </c>
      <c r="L12" s="294">
        <v>1582</v>
      </c>
      <c r="M12" s="294">
        <v>1583</v>
      </c>
      <c r="N12" s="294">
        <v>1583</v>
      </c>
      <c r="O12" s="295">
        <f>SUM(C12:N12)</f>
        <v>18986</v>
      </c>
    </row>
    <row r="13" spans="1:15" s="215" customFormat="1" ht="15" customHeight="1" x14ac:dyDescent="0.25">
      <c r="A13" s="292" t="s">
        <v>52</v>
      </c>
      <c r="B13" s="293" t="s">
        <v>214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5"/>
    </row>
    <row r="14" spans="1:15" s="215" customFormat="1" ht="15" customHeight="1" x14ac:dyDescent="0.25">
      <c r="A14" s="292" t="s">
        <v>53</v>
      </c>
      <c r="B14" s="293" t="s">
        <v>215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5"/>
    </row>
    <row r="15" spans="1:15" s="215" customFormat="1" ht="15" customHeight="1" x14ac:dyDescent="0.25">
      <c r="A15" s="292" t="s">
        <v>55</v>
      </c>
      <c r="B15" s="293" t="s">
        <v>216</v>
      </c>
      <c r="C15" s="294">
        <v>656</v>
      </c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5">
        <f>SUM(C15:N15)</f>
        <v>656</v>
      </c>
    </row>
    <row r="16" spans="1:15" s="215" customFormat="1" ht="15" customHeight="1" x14ac:dyDescent="0.25">
      <c r="A16" s="296" t="s">
        <v>56</v>
      </c>
      <c r="B16" s="297" t="s">
        <v>217</v>
      </c>
      <c r="C16" s="298">
        <f>SUM(C11:C15)</f>
        <v>2338</v>
      </c>
      <c r="D16" s="298">
        <f t="shared" ref="D16:O16" si="0">SUM(D11:D15)</f>
        <v>1682</v>
      </c>
      <c r="E16" s="298">
        <f t="shared" si="0"/>
        <v>1682</v>
      </c>
      <c r="F16" s="298">
        <f t="shared" si="0"/>
        <v>1682</v>
      </c>
      <c r="G16" s="298">
        <f t="shared" si="0"/>
        <v>1682</v>
      </c>
      <c r="H16" s="298">
        <f t="shared" si="0"/>
        <v>1682</v>
      </c>
      <c r="I16" s="298">
        <f t="shared" si="0"/>
        <v>1682</v>
      </c>
      <c r="J16" s="298">
        <f t="shared" si="0"/>
        <v>1682</v>
      </c>
      <c r="K16" s="298">
        <f t="shared" si="0"/>
        <v>1682</v>
      </c>
      <c r="L16" s="298">
        <f t="shared" si="0"/>
        <v>1683</v>
      </c>
      <c r="M16" s="298">
        <f t="shared" si="0"/>
        <v>1684</v>
      </c>
      <c r="N16" s="298">
        <f t="shared" si="0"/>
        <v>1684</v>
      </c>
      <c r="O16" s="299">
        <f t="shared" si="0"/>
        <v>20845</v>
      </c>
    </row>
    <row r="17" spans="1:15" s="215" customFormat="1" ht="15" customHeight="1" x14ac:dyDescent="0.25">
      <c r="A17" s="823" t="s">
        <v>218</v>
      </c>
      <c r="B17" s="824"/>
      <c r="C17" s="824"/>
      <c r="D17" s="824"/>
      <c r="E17" s="824"/>
      <c r="F17" s="824"/>
      <c r="G17" s="824"/>
      <c r="H17" s="824"/>
      <c r="I17" s="824"/>
      <c r="J17" s="824"/>
      <c r="K17" s="824"/>
      <c r="L17" s="824"/>
      <c r="M17" s="824"/>
      <c r="N17" s="824"/>
      <c r="O17" s="825"/>
    </row>
    <row r="18" spans="1:15" s="215" customFormat="1" ht="15" customHeight="1" x14ac:dyDescent="0.25">
      <c r="A18" s="292" t="s">
        <v>58</v>
      </c>
      <c r="B18" s="293" t="s">
        <v>42</v>
      </c>
      <c r="C18" s="294">
        <v>1737</v>
      </c>
      <c r="D18" s="294">
        <v>1737</v>
      </c>
      <c r="E18" s="294">
        <v>1737</v>
      </c>
      <c r="F18" s="294">
        <v>1737</v>
      </c>
      <c r="G18" s="294">
        <v>1737</v>
      </c>
      <c r="H18" s="294">
        <v>1737</v>
      </c>
      <c r="I18" s="294">
        <v>1737</v>
      </c>
      <c r="J18" s="294">
        <v>1737</v>
      </c>
      <c r="K18" s="294">
        <v>1737</v>
      </c>
      <c r="L18" s="294">
        <v>1737</v>
      </c>
      <c r="M18" s="294">
        <v>1737</v>
      </c>
      <c r="N18" s="294">
        <v>1738</v>
      </c>
      <c r="O18" s="295">
        <f>SUM(C18:N18)</f>
        <v>20845</v>
      </c>
    </row>
    <row r="19" spans="1:15" s="215" customFormat="1" ht="15" customHeight="1" x14ac:dyDescent="0.25">
      <c r="A19" s="292" t="s">
        <v>79</v>
      </c>
      <c r="B19" s="293" t="s">
        <v>219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5"/>
    </row>
    <row r="20" spans="1:15" s="215" customFormat="1" ht="15" customHeight="1" x14ac:dyDescent="0.25">
      <c r="A20" s="292" t="s">
        <v>98</v>
      </c>
      <c r="B20" s="293" t="s">
        <v>220</v>
      </c>
      <c r="C20" s="294"/>
      <c r="D20" s="294"/>
      <c r="E20" s="294"/>
      <c r="F20" s="294"/>
      <c r="G20" s="294"/>
      <c r="H20" s="300"/>
      <c r="I20" s="294"/>
      <c r="J20" s="294"/>
      <c r="K20" s="294"/>
      <c r="L20" s="294"/>
      <c r="M20" s="294"/>
      <c r="N20" s="294"/>
      <c r="O20" s="295"/>
    </row>
    <row r="21" spans="1:15" s="215" customFormat="1" ht="15" customHeight="1" x14ac:dyDescent="0.25">
      <c r="A21" s="292" t="s">
        <v>99</v>
      </c>
      <c r="B21" s="293" t="s">
        <v>221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5"/>
    </row>
    <row r="22" spans="1:15" s="215" customFormat="1" ht="15" customHeight="1" x14ac:dyDescent="0.25">
      <c r="A22" s="292" t="s">
        <v>100</v>
      </c>
      <c r="B22" s="293" t="s">
        <v>222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5"/>
    </row>
    <row r="23" spans="1:15" s="215" customFormat="1" ht="15" customHeight="1" x14ac:dyDescent="0.25">
      <c r="A23" s="296" t="s">
        <v>101</v>
      </c>
      <c r="B23" s="297" t="s">
        <v>223</v>
      </c>
      <c r="C23" s="298">
        <f>SUM(C18:C22)</f>
        <v>1737</v>
      </c>
      <c r="D23" s="298">
        <f t="shared" ref="D23:N23" si="1">SUM(D18:D22)</f>
        <v>1737</v>
      </c>
      <c r="E23" s="298">
        <f t="shared" si="1"/>
        <v>1737</v>
      </c>
      <c r="F23" s="298">
        <f t="shared" si="1"/>
        <v>1737</v>
      </c>
      <c r="G23" s="298">
        <f t="shared" si="1"/>
        <v>1737</v>
      </c>
      <c r="H23" s="298">
        <f t="shared" si="1"/>
        <v>1737</v>
      </c>
      <c r="I23" s="298">
        <f t="shared" si="1"/>
        <v>1737</v>
      </c>
      <c r="J23" s="298">
        <f t="shared" si="1"/>
        <v>1737</v>
      </c>
      <c r="K23" s="298">
        <f t="shared" si="1"/>
        <v>1737</v>
      </c>
      <c r="L23" s="298">
        <f t="shared" si="1"/>
        <v>1737</v>
      </c>
      <c r="M23" s="298">
        <f t="shared" si="1"/>
        <v>1737</v>
      </c>
      <c r="N23" s="298">
        <f t="shared" si="1"/>
        <v>1738</v>
      </c>
      <c r="O23" s="299">
        <f>SUM(C23:N23)</f>
        <v>20845</v>
      </c>
    </row>
    <row r="24" spans="1:15" s="215" customFormat="1" ht="15" customHeight="1" x14ac:dyDescent="0.25">
      <c r="A24" s="301" t="s">
        <v>102</v>
      </c>
      <c r="B24" s="302" t="s">
        <v>224</v>
      </c>
      <c r="C24" s="303">
        <f>C16-C23</f>
        <v>601</v>
      </c>
      <c r="D24" s="303">
        <f t="shared" ref="D24:N24" si="2">D16-D23</f>
        <v>-55</v>
      </c>
      <c r="E24" s="303">
        <f t="shared" si="2"/>
        <v>-55</v>
      </c>
      <c r="F24" s="303">
        <f t="shared" si="2"/>
        <v>-55</v>
      </c>
      <c r="G24" s="303">
        <f t="shared" si="2"/>
        <v>-55</v>
      </c>
      <c r="H24" s="303">
        <f t="shared" si="2"/>
        <v>-55</v>
      </c>
      <c r="I24" s="303">
        <f t="shared" si="2"/>
        <v>-55</v>
      </c>
      <c r="J24" s="303">
        <f t="shared" si="2"/>
        <v>-55</v>
      </c>
      <c r="K24" s="303">
        <f t="shared" si="2"/>
        <v>-55</v>
      </c>
      <c r="L24" s="303">
        <f t="shared" si="2"/>
        <v>-54</v>
      </c>
      <c r="M24" s="303">
        <f t="shared" si="2"/>
        <v>-53</v>
      </c>
      <c r="N24" s="303">
        <f t="shared" si="2"/>
        <v>-54</v>
      </c>
      <c r="O24" s="304">
        <f>SUM(C24:N24)</f>
        <v>0</v>
      </c>
    </row>
    <row r="25" spans="1:15" s="215" customFormat="1" ht="15" customHeight="1" thickBot="1" x14ac:dyDescent="0.3">
      <c r="A25" s="305"/>
      <c r="B25" s="306" t="s">
        <v>225</v>
      </c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8"/>
    </row>
    <row r="26" spans="1:15" ht="13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K20" sqref="K20"/>
    </sheetView>
  </sheetViews>
  <sheetFormatPr defaultColWidth="9.1796875" defaultRowHeight="12.5" x14ac:dyDescent="0.25"/>
  <cols>
    <col min="1" max="1" width="6.7265625" style="213" customWidth="1"/>
    <col min="2" max="2" width="25.7265625" style="213" customWidth="1"/>
    <col min="3" max="12" width="8.7265625" style="213" customWidth="1"/>
    <col min="13" max="16384" width="9.1796875" style="212"/>
  </cols>
  <sheetData>
    <row r="1" spans="1:13" s="215" customFormat="1" ht="15" customHeight="1" x14ac:dyDescent="0.25">
      <c r="A1" s="733" t="s">
        <v>683</v>
      </c>
      <c r="B1" s="733"/>
      <c r="C1" s="733"/>
      <c r="D1" s="733"/>
      <c r="E1" s="733"/>
      <c r="F1" s="733"/>
      <c r="G1" s="733"/>
      <c r="H1" s="733"/>
      <c r="I1" s="733"/>
      <c r="J1" s="733"/>
      <c r="K1" s="733"/>
      <c r="L1" s="733"/>
    </row>
    <row r="2" spans="1:13" s="215" customFormat="1" ht="15" customHeight="1" x14ac:dyDescent="0.2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11" t="str">
        <f>'2.sz. melléklet'!G2</f>
        <v>az 1/2016. (II.    .) önkormányzati rendelethez</v>
      </c>
    </row>
    <row r="3" spans="1:13" s="215" customFormat="1" ht="15" customHeight="1" x14ac:dyDescent="0.25">
      <c r="A3" s="214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13" s="215" customFormat="1" ht="15" customHeight="1" x14ac:dyDescent="0.25">
      <c r="A4" s="734" t="s">
        <v>847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309"/>
    </row>
    <row r="5" spans="1:13" s="215" customFormat="1" ht="15" customHeight="1" x14ac:dyDescent="0.25">
      <c r="A5" s="217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309"/>
    </row>
    <row r="6" spans="1:13" s="215" customFormat="1" ht="15" customHeight="1" x14ac:dyDescent="0.25">
      <c r="A6" s="217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309"/>
    </row>
    <row r="7" spans="1:13" s="215" customFormat="1" ht="15" customHeight="1" x14ac:dyDescent="0.25">
      <c r="A7" s="217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309"/>
    </row>
    <row r="8" spans="1:13" s="215" customFormat="1" ht="15" customHeight="1" thickBot="1" x14ac:dyDescent="0.3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826" t="s">
        <v>0</v>
      </c>
      <c r="L8" s="826"/>
      <c r="M8" s="309"/>
    </row>
    <row r="9" spans="1:13" s="215" customFormat="1" ht="15" customHeight="1" thickTop="1" x14ac:dyDescent="0.25">
      <c r="A9" s="735" t="s">
        <v>149</v>
      </c>
      <c r="B9" s="737" t="s">
        <v>370</v>
      </c>
      <c r="C9" s="829" t="s">
        <v>371</v>
      </c>
      <c r="D9" s="829"/>
      <c r="E9" s="829"/>
      <c r="F9" s="829" t="s">
        <v>372</v>
      </c>
      <c r="G9" s="829"/>
      <c r="H9" s="829"/>
      <c r="I9" s="829" t="s">
        <v>373</v>
      </c>
      <c r="J9" s="829"/>
      <c r="K9" s="829"/>
      <c r="L9" s="310" t="s">
        <v>233</v>
      </c>
      <c r="M9" s="309"/>
    </row>
    <row r="10" spans="1:13" s="215" customFormat="1" ht="23" x14ac:dyDescent="0.25">
      <c r="A10" s="827"/>
      <c r="B10" s="828"/>
      <c r="C10" s="221" t="s">
        <v>374</v>
      </c>
      <c r="D10" s="311" t="s">
        <v>375</v>
      </c>
      <c r="E10" s="221" t="s">
        <v>376</v>
      </c>
      <c r="F10" s="221" t="s">
        <v>377</v>
      </c>
      <c r="G10" s="221" t="s">
        <v>375</v>
      </c>
      <c r="H10" s="221" t="s">
        <v>378</v>
      </c>
      <c r="I10" s="221" t="s">
        <v>377</v>
      </c>
      <c r="J10" s="221" t="s">
        <v>375</v>
      </c>
      <c r="K10" s="221" t="s">
        <v>378</v>
      </c>
      <c r="L10" s="312" t="s">
        <v>379</v>
      </c>
      <c r="M10" s="309"/>
    </row>
    <row r="11" spans="1:13" s="215" customFormat="1" ht="15" customHeight="1" thickBot="1" x14ac:dyDescent="0.3">
      <c r="A11" s="223" t="s">
        <v>88</v>
      </c>
      <c r="B11" s="224" t="s">
        <v>89</v>
      </c>
      <c r="C11" s="224" t="s">
        <v>90</v>
      </c>
      <c r="D11" s="290" t="s">
        <v>91</v>
      </c>
      <c r="E11" s="224" t="s">
        <v>92</v>
      </c>
      <c r="F11" s="224" t="s">
        <v>93</v>
      </c>
      <c r="G11" s="224" t="s">
        <v>94</v>
      </c>
      <c r="H11" s="224" t="s">
        <v>95</v>
      </c>
      <c r="I11" s="224" t="s">
        <v>380</v>
      </c>
      <c r="J11" s="224" t="s">
        <v>96</v>
      </c>
      <c r="K11" s="224" t="s">
        <v>97</v>
      </c>
      <c r="L11" s="291" t="s">
        <v>381</v>
      </c>
      <c r="M11" s="309"/>
    </row>
    <row r="12" spans="1:13" s="215" customFormat="1" ht="15" customHeight="1" thickTop="1" x14ac:dyDescent="0.25">
      <c r="A12" s="313" t="s">
        <v>13</v>
      </c>
      <c r="B12" s="280" t="s">
        <v>382</v>
      </c>
      <c r="C12" s="314" t="s">
        <v>383</v>
      </c>
      <c r="D12" s="315">
        <v>0.3</v>
      </c>
      <c r="E12" s="316">
        <v>60</v>
      </c>
      <c r="F12" s="314"/>
      <c r="G12" s="314"/>
      <c r="H12" s="317"/>
      <c r="I12" s="314"/>
      <c r="J12" s="318"/>
      <c r="K12" s="318"/>
      <c r="L12" s="319">
        <v>60</v>
      </c>
      <c r="M12" s="309"/>
    </row>
    <row r="13" spans="1:13" s="215" customFormat="1" ht="15" customHeight="1" x14ac:dyDescent="0.25">
      <c r="A13" s="727" t="s">
        <v>14</v>
      </c>
      <c r="B13" s="728" t="s">
        <v>849</v>
      </c>
      <c r="C13" s="314" t="s">
        <v>383</v>
      </c>
      <c r="D13" s="315">
        <v>0.3</v>
      </c>
      <c r="E13" s="316">
        <v>60</v>
      </c>
      <c r="F13" s="729"/>
      <c r="G13" s="729"/>
      <c r="H13" s="730"/>
      <c r="I13" s="729"/>
      <c r="J13" s="731"/>
      <c r="K13" s="731"/>
      <c r="L13" s="732">
        <v>60</v>
      </c>
      <c r="M13" s="309"/>
    </row>
    <row r="14" spans="1:13" s="215" customFormat="1" ht="15" customHeight="1" thickBot="1" x14ac:dyDescent="0.3">
      <c r="A14" s="320" t="s">
        <v>52</v>
      </c>
      <c r="B14" s="726" t="s">
        <v>384</v>
      </c>
      <c r="C14" s="321"/>
      <c r="D14" s="321"/>
      <c r="E14" s="322"/>
      <c r="F14" s="321"/>
      <c r="G14" s="321"/>
      <c r="H14" s="323"/>
      <c r="I14" s="321" t="s">
        <v>385</v>
      </c>
      <c r="J14" s="322" t="s">
        <v>386</v>
      </c>
      <c r="K14" s="324">
        <v>1094</v>
      </c>
      <c r="L14" s="325">
        <v>1094</v>
      </c>
      <c r="M14" s="309"/>
    </row>
    <row r="15" spans="1:13" ht="13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zoomScaleNormal="100" workbookViewId="0">
      <selection activeCell="I146" sqref="I146"/>
    </sheetView>
  </sheetViews>
  <sheetFormatPr defaultRowHeight="12.5" x14ac:dyDescent="0.25"/>
  <cols>
    <col min="1" max="1" width="5.7265625" style="1" customWidth="1"/>
    <col min="2" max="2" width="27.7265625" style="1" customWidth="1"/>
    <col min="3" max="3" width="22.7265625" style="1" customWidth="1"/>
    <col min="4" max="7" width="10.7265625" style="1" customWidth="1"/>
  </cols>
  <sheetData>
    <row r="1" spans="1:12" ht="15" customHeight="1" x14ac:dyDescent="0.25">
      <c r="C1" s="3"/>
      <c r="D1" s="3"/>
      <c r="E1" s="3"/>
      <c r="F1" s="3"/>
      <c r="G1" s="2" t="s">
        <v>684</v>
      </c>
      <c r="H1" s="1"/>
      <c r="I1" s="158"/>
    </row>
    <row r="2" spans="1:12" ht="15" customHeight="1" x14ac:dyDescent="0.25">
      <c r="B2" s="3"/>
      <c r="C2" s="3"/>
      <c r="D2" s="3"/>
      <c r="E2" s="3"/>
      <c r="F2" s="3"/>
      <c r="G2" s="2" t="str">
        <f>'2.sz. melléklet'!G2</f>
        <v>az 1/2016. (II.    .) önkormányzati rendelethez</v>
      </c>
      <c r="H2" s="1"/>
      <c r="J2" s="158"/>
      <c r="K2" s="158"/>
      <c r="L2" s="158"/>
    </row>
    <row r="3" spans="1:12" ht="15" customHeight="1" x14ac:dyDescent="0.25">
      <c r="B3" s="158"/>
      <c r="C3" s="158"/>
      <c r="D3" s="158"/>
      <c r="E3" s="158"/>
      <c r="F3" s="158"/>
      <c r="G3" s="158"/>
      <c r="H3" s="141"/>
    </row>
    <row r="4" spans="1:12" ht="15" customHeight="1" x14ac:dyDescent="0.25">
      <c r="A4" s="750" t="s">
        <v>786</v>
      </c>
      <c r="B4" s="750"/>
      <c r="C4" s="750"/>
      <c r="D4" s="750"/>
      <c r="E4" s="750"/>
      <c r="F4" s="750"/>
      <c r="G4" s="750"/>
      <c r="H4" s="158"/>
    </row>
    <row r="5" spans="1:12" ht="15" customHeight="1" x14ac:dyDescent="0.25">
      <c r="A5" s="750" t="s">
        <v>781</v>
      </c>
      <c r="B5" s="750"/>
      <c r="C5" s="750"/>
      <c r="D5" s="750"/>
      <c r="E5" s="750"/>
      <c r="F5" s="750"/>
      <c r="G5" s="750"/>
      <c r="H5" s="158"/>
    </row>
    <row r="6" spans="1:12" ht="15" customHeight="1" thickBot="1" x14ac:dyDescent="0.3">
      <c r="B6" s="4"/>
      <c r="C6" s="4"/>
      <c r="D6" s="6"/>
      <c r="E6" s="6"/>
      <c r="F6" s="6"/>
      <c r="G6" s="6" t="s">
        <v>0</v>
      </c>
    </row>
    <row r="7" spans="1:12" s="40" customFormat="1" ht="15" customHeight="1" thickTop="1" x14ac:dyDescent="0.25">
      <c r="A7" s="493" t="s">
        <v>650</v>
      </c>
      <c r="B7" s="138" t="s">
        <v>226</v>
      </c>
      <c r="C7" s="9" t="s">
        <v>227</v>
      </c>
      <c r="D7" s="577" t="s">
        <v>649</v>
      </c>
      <c r="E7" s="637" t="s">
        <v>649</v>
      </c>
      <c r="F7" s="637" t="s">
        <v>649</v>
      </c>
      <c r="G7" s="494" t="s">
        <v>782</v>
      </c>
    </row>
    <row r="8" spans="1:12" s="40" customFormat="1" ht="23" x14ac:dyDescent="0.25">
      <c r="A8" s="674" t="s">
        <v>651</v>
      </c>
      <c r="B8" s="496" t="s">
        <v>228</v>
      </c>
      <c r="C8" s="187" t="s">
        <v>229</v>
      </c>
      <c r="D8" s="592" t="s">
        <v>230</v>
      </c>
      <c r="E8" s="657" t="s">
        <v>783</v>
      </c>
      <c r="F8" s="657" t="s">
        <v>784</v>
      </c>
      <c r="G8" s="497" t="s">
        <v>230</v>
      </c>
    </row>
    <row r="9" spans="1:12" s="40" customFormat="1" ht="15" customHeight="1" thickBot="1" x14ac:dyDescent="0.3">
      <c r="A9" s="498" t="s">
        <v>3</v>
      </c>
      <c r="B9" s="105" t="s">
        <v>4</v>
      </c>
      <c r="C9" s="13" t="s">
        <v>5</v>
      </c>
      <c r="D9" s="593" t="s">
        <v>6</v>
      </c>
      <c r="E9" s="638" t="s">
        <v>7</v>
      </c>
      <c r="F9" s="638" t="s">
        <v>8</v>
      </c>
      <c r="G9" s="499" t="s">
        <v>9</v>
      </c>
    </row>
    <row r="10" spans="1:12" s="40" customFormat="1" ht="15" customHeight="1" thickTop="1" x14ac:dyDescent="0.25">
      <c r="A10" s="848" t="s">
        <v>13</v>
      </c>
      <c r="B10" s="849" t="s">
        <v>577</v>
      </c>
      <c r="C10" s="505" t="s">
        <v>234</v>
      </c>
      <c r="D10" s="516">
        <v>7601</v>
      </c>
      <c r="E10" s="492">
        <v>7738</v>
      </c>
      <c r="F10" s="492">
        <v>7738</v>
      </c>
      <c r="G10" s="506">
        <v>8116</v>
      </c>
    </row>
    <row r="11" spans="1:12" s="40" customFormat="1" ht="15" customHeight="1" x14ac:dyDescent="0.25">
      <c r="A11" s="838"/>
      <c r="B11" s="840"/>
      <c r="C11" s="79" t="s">
        <v>235</v>
      </c>
      <c r="D11" s="515">
        <v>2300</v>
      </c>
      <c r="E11" s="207">
        <v>2339</v>
      </c>
      <c r="F11" s="207">
        <v>2339</v>
      </c>
      <c r="G11" s="60">
        <v>2580</v>
      </c>
    </row>
    <row r="12" spans="1:12" s="40" customFormat="1" ht="15" customHeight="1" x14ac:dyDescent="0.25">
      <c r="A12" s="838"/>
      <c r="B12" s="840"/>
      <c r="C12" s="79" t="s">
        <v>231</v>
      </c>
      <c r="D12" s="515">
        <v>11140</v>
      </c>
      <c r="E12" s="207">
        <v>10368</v>
      </c>
      <c r="F12" s="207">
        <v>8788</v>
      </c>
      <c r="G12" s="60">
        <v>10600</v>
      </c>
    </row>
    <row r="13" spans="1:12" s="40" customFormat="1" ht="15" customHeight="1" x14ac:dyDescent="0.25">
      <c r="A13" s="838"/>
      <c r="B13" s="840"/>
      <c r="C13" s="79" t="s">
        <v>237</v>
      </c>
      <c r="D13" s="515">
        <v>1095</v>
      </c>
      <c r="E13" s="207">
        <v>1095</v>
      </c>
      <c r="F13" s="207">
        <v>987</v>
      </c>
      <c r="G13" s="60">
        <v>679</v>
      </c>
    </row>
    <row r="14" spans="1:12" s="40" customFormat="1" ht="15" customHeight="1" x14ac:dyDescent="0.25">
      <c r="A14" s="838"/>
      <c r="B14" s="840"/>
      <c r="C14" s="79" t="s">
        <v>233</v>
      </c>
      <c r="D14" s="515">
        <f>SUM(D10:D13)</f>
        <v>22136</v>
      </c>
      <c r="E14" s="207">
        <f>SUM(E10:E13)</f>
        <v>21540</v>
      </c>
      <c r="F14" s="207">
        <f>SUM(F10:F13)</f>
        <v>19852</v>
      </c>
      <c r="G14" s="60">
        <f>SUM(G10:G13)</f>
        <v>21975</v>
      </c>
    </row>
    <row r="15" spans="1:12" s="40" customFormat="1" ht="15" customHeight="1" x14ac:dyDescent="0.25">
      <c r="A15" s="839"/>
      <c r="B15" s="841"/>
      <c r="C15" s="434" t="s">
        <v>236</v>
      </c>
      <c r="D15" s="517">
        <v>1</v>
      </c>
      <c r="E15" s="491">
        <v>1</v>
      </c>
      <c r="F15" s="491">
        <v>1</v>
      </c>
      <c r="G15" s="501">
        <v>1</v>
      </c>
    </row>
    <row r="16" spans="1:12" s="40" customFormat="1" ht="15" customHeight="1" x14ac:dyDescent="0.25">
      <c r="A16" s="851" t="s">
        <v>14</v>
      </c>
      <c r="B16" s="850" t="s">
        <v>605</v>
      </c>
      <c r="C16" s="508" t="s">
        <v>234</v>
      </c>
      <c r="D16" s="516">
        <v>280</v>
      </c>
      <c r="E16" s="492">
        <v>531</v>
      </c>
      <c r="F16" s="492">
        <v>531</v>
      </c>
      <c r="G16" s="503">
        <v>737</v>
      </c>
    </row>
    <row r="17" spans="1:8" s="40" customFormat="1" ht="15" customHeight="1" x14ac:dyDescent="0.25">
      <c r="A17" s="843"/>
      <c r="B17" s="846"/>
      <c r="C17" s="445" t="s">
        <v>235</v>
      </c>
      <c r="D17" s="515">
        <v>68</v>
      </c>
      <c r="E17" s="207">
        <v>144</v>
      </c>
      <c r="F17" s="207">
        <v>144</v>
      </c>
      <c r="G17" s="504">
        <v>204</v>
      </c>
    </row>
    <row r="18" spans="1:8" s="40" customFormat="1" ht="15" customHeight="1" x14ac:dyDescent="0.25">
      <c r="A18" s="843"/>
      <c r="B18" s="846"/>
      <c r="C18" s="445" t="s">
        <v>231</v>
      </c>
      <c r="D18" s="515">
        <v>1016</v>
      </c>
      <c r="E18" s="207">
        <v>94</v>
      </c>
      <c r="F18" s="207">
        <v>23</v>
      </c>
      <c r="G18" s="504">
        <v>171</v>
      </c>
    </row>
    <row r="19" spans="1:8" s="40" customFormat="1" ht="15" customHeight="1" x14ac:dyDescent="0.25">
      <c r="A19" s="843"/>
      <c r="B19" s="846"/>
      <c r="C19" s="445" t="s">
        <v>84</v>
      </c>
      <c r="D19" s="515"/>
      <c r="E19" s="207"/>
      <c r="F19" s="207"/>
      <c r="G19" s="504">
        <v>400</v>
      </c>
    </row>
    <row r="20" spans="1:8" s="40" customFormat="1" ht="15" customHeight="1" x14ac:dyDescent="0.25">
      <c r="A20" s="843"/>
      <c r="B20" s="846"/>
      <c r="C20" s="445" t="s">
        <v>233</v>
      </c>
      <c r="D20" s="515">
        <f>SUM(D16:D18)</f>
        <v>1364</v>
      </c>
      <c r="E20" s="207">
        <f>SUM(E16:E18)</f>
        <v>769</v>
      </c>
      <c r="F20" s="207">
        <f>SUM(F16:F18)</f>
        <v>698</v>
      </c>
      <c r="G20" s="504">
        <f>SUM(G16:G19)</f>
        <v>1512</v>
      </c>
    </row>
    <row r="21" spans="1:8" s="40" customFormat="1" ht="15" customHeight="1" x14ac:dyDescent="0.25">
      <c r="A21" s="844"/>
      <c r="B21" s="847"/>
      <c r="C21" s="507" t="s">
        <v>236</v>
      </c>
      <c r="D21" s="517"/>
      <c r="E21" s="715">
        <v>0.5</v>
      </c>
      <c r="F21" s="715">
        <v>0.3</v>
      </c>
      <c r="G21" s="725">
        <v>0.5</v>
      </c>
    </row>
    <row r="22" spans="1:8" s="40" customFormat="1" ht="15" customHeight="1" x14ac:dyDescent="0.25">
      <c r="A22" s="848" t="s">
        <v>52</v>
      </c>
      <c r="B22" s="840" t="s">
        <v>575</v>
      </c>
      <c r="C22" s="79" t="s">
        <v>231</v>
      </c>
      <c r="D22" s="515">
        <v>8445</v>
      </c>
      <c r="E22" s="207">
        <v>9246</v>
      </c>
      <c r="F22" s="207">
        <v>4368</v>
      </c>
      <c r="G22" s="504">
        <v>4900</v>
      </c>
      <c r="H22" s="183"/>
    </row>
    <row r="23" spans="1:8" s="40" customFormat="1" ht="15" customHeight="1" x14ac:dyDescent="0.25">
      <c r="A23" s="838"/>
      <c r="B23" s="840"/>
      <c r="C23" s="79" t="s">
        <v>83</v>
      </c>
      <c r="D23" s="515">
        <v>5000</v>
      </c>
      <c r="E23" s="207">
        <v>5000</v>
      </c>
      <c r="F23" s="207">
        <v>0</v>
      </c>
      <c r="G23" s="504">
        <v>0</v>
      </c>
    </row>
    <row r="24" spans="1:8" s="40" customFormat="1" ht="15" customHeight="1" x14ac:dyDescent="0.25">
      <c r="A24" s="838"/>
      <c r="B24" s="840"/>
      <c r="C24" s="79" t="s">
        <v>84</v>
      </c>
      <c r="D24" s="515">
        <v>32206</v>
      </c>
      <c r="E24" s="207">
        <v>32509</v>
      </c>
      <c r="F24" s="207">
        <v>995</v>
      </c>
      <c r="G24" s="504">
        <v>76498</v>
      </c>
    </row>
    <row r="25" spans="1:8" s="40" customFormat="1" ht="15" customHeight="1" x14ac:dyDescent="0.25">
      <c r="A25" s="839"/>
      <c r="B25" s="841"/>
      <c r="C25" s="434" t="s">
        <v>233</v>
      </c>
      <c r="D25" s="517">
        <f>SUM(D22:D24)</f>
        <v>45651</v>
      </c>
      <c r="E25" s="491">
        <f>SUM(E22:E24)</f>
        <v>46755</v>
      </c>
      <c r="F25" s="491">
        <f>SUM(F22:F24)</f>
        <v>5363</v>
      </c>
      <c r="G25" s="501">
        <f>SUM(G22:G24)</f>
        <v>81398</v>
      </c>
    </row>
    <row r="26" spans="1:8" s="40" customFormat="1" ht="15" customHeight="1" x14ac:dyDescent="0.25">
      <c r="A26" s="848" t="s">
        <v>53</v>
      </c>
      <c r="B26" s="849" t="s">
        <v>578</v>
      </c>
      <c r="C26" s="505" t="s">
        <v>238</v>
      </c>
      <c r="D26" s="516">
        <v>222</v>
      </c>
      <c r="E26" s="492">
        <v>209</v>
      </c>
      <c r="F26" s="492">
        <v>209</v>
      </c>
      <c r="G26" s="506">
        <v>209</v>
      </c>
    </row>
    <row r="27" spans="1:8" s="40" customFormat="1" ht="15" customHeight="1" x14ac:dyDescent="0.25">
      <c r="A27" s="838"/>
      <c r="B27" s="840"/>
      <c r="C27" s="79" t="s">
        <v>237</v>
      </c>
      <c r="D27" s="515">
        <v>0</v>
      </c>
      <c r="E27" s="207">
        <v>64</v>
      </c>
      <c r="F27" s="207">
        <v>64</v>
      </c>
      <c r="G27" s="60">
        <v>0</v>
      </c>
    </row>
    <row r="28" spans="1:8" s="40" customFormat="1" ht="15" customHeight="1" x14ac:dyDescent="0.25">
      <c r="A28" s="838"/>
      <c r="B28" s="840"/>
      <c r="C28" s="79" t="s">
        <v>231</v>
      </c>
      <c r="D28" s="515">
        <v>7925</v>
      </c>
      <c r="E28" s="207">
        <v>8572</v>
      </c>
      <c r="F28" s="207">
        <v>5812</v>
      </c>
      <c r="G28" s="60">
        <v>11050</v>
      </c>
    </row>
    <row r="29" spans="1:8" s="40" customFormat="1" ht="15" customHeight="1" x14ac:dyDescent="0.25">
      <c r="A29" s="838"/>
      <c r="B29" s="840"/>
      <c r="C29" s="79" t="s">
        <v>239</v>
      </c>
      <c r="D29" s="515">
        <v>85651</v>
      </c>
      <c r="E29" s="207">
        <v>104560</v>
      </c>
      <c r="F29" s="207">
        <v>0</v>
      </c>
      <c r="G29" s="60">
        <v>83159</v>
      </c>
    </row>
    <row r="30" spans="1:8" s="40" customFormat="1" ht="15" customHeight="1" x14ac:dyDescent="0.25">
      <c r="A30" s="839"/>
      <c r="B30" s="841"/>
      <c r="C30" s="434" t="s">
        <v>233</v>
      </c>
      <c r="D30" s="517">
        <f>SUM(D26:D29)</f>
        <v>93798</v>
      </c>
      <c r="E30" s="491">
        <f>SUM(E26:E29)</f>
        <v>113405</v>
      </c>
      <c r="F30" s="491">
        <f>SUM(F26:F29)</f>
        <v>6085</v>
      </c>
      <c r="G30" s="514">
        <f>SUM(G26:G29)</f>
        <v>94418</v>
      </c>
    </row>
    <row r="31" spans="1:8" s="40" customFormat="1" ht="15" customHeight="1" x14ac:dyDescent="0.25">
      <c r="A31" s="834" t="s">
        <v>55</v>
      </c>
      <c r="B31" s="840" t="s">
        <v>579</v>
      </c>
      <c r="C31" s="79" t="s">
        <v>234</v>
      </c>
      <c r="D31" s="515">
        <v>1380</v>
      </c>
      <c r="E31" s="207">
        <v>2392</v>
      </c>
      <c r="F31" s="207">
        <v>2392</v>
      </c>
      <c r="G31" s="504">
        <v>1854</v>
      </c>
    </row>
    <row r="32" spans="1:8" s="40" customFormat="1" ht="15" customHeight="1" x14ac:dyDescent="0.25">
      <c r="A32" s="834"/>
      <c r="B32" s="840"/>
      <c r="C32" s="79" t="s">
        <v>235</v>
      </c>
      <c r="D32" s="515">
        <v>389</v>
      </c>
      <c r="E32" s="207">
        <v>580</v>
      </c>
      <c r="F32" s="207">
        <v>580</v>
      </c>
      <c r="G32" s="504">
        <v>631</v>
      </c>
    </row>
    <row r="33" spans="1:8" s="40" customFormat="1" ht="15" customHeight="1" x14ac:dyDescent="0.25">
      <c r="A33" s="834"/>
      <c r="B33" s="840"/>
      <c r="C33" s="79" t="s">
        <v>231</v>
      </c>
      <c r="D33" s="515">
        <v>9415</v>
      </c>
      <c r="E33" s="207">
        <v>9618</v>
      </c>
      <c r="F33" s="207">
        <v>9596</v>
      </c>
      <c r="G33" s="504">
        <v>9415</v>
      </c>
    </row>
    <row r="34" spans="1:8" s="40" customFormat="1" ht="15" customHeight="1" x14ac:dyDescent="0.25">
      <c r="A34" s="831"/>
      <c r="B34" s="841"/>
      <c r="C34" s="434" t="s">
        <v>233</v>
      </c>
      <c r="D34" s="517">
        <f>SUM(D31:D33)</f>
        <v>11184</v>
      </c>
      <c r="E34" s="491">
        <f>SUM(E31:E33)</f>
        <v>12590</v>
      </c>
      <c r="F34" s="491">
        <f>SUM(F31:F33)</f>
        <v>12568</v>
      </c>
      <c r="G34" s="501">
        <f>SUM(G31:G33)</f>
        <v>11900</v>
      </c>
      <c r="H34" s="183"/>
    </row>
    <row r="35" spans="1:8" s="40" customFormat="1" ht="15" customHeight="1" x14ac:dyDescent="0.25">
      <c r="A35" s="830" t="s">
        <v>56</v>
      </c>
      <c r="B35" s="835" t="s">
        <v>583</v>
      </c>
      <c r="C35" s="79" t="s">
        <v>616</v>
      </c>
      <c r="D35" s="515">
        <v>3337</v>
      </c>
      <c r="E35" s="207">
        <v>1145</v>
      </c>
      <c r="F35" s="207">
        <v>1145</v>
      </c>
      <c r="G35" s="504">
        <v>450</v>
      </c>
    </row>
    <row r="36" spans="1:8" s="40" customFormat="1" ht="15" customHeight="1" x14ac:dyDescent="0.25">
      <c r="A36" s="834"/>
      <c r="B36" s="836"/>
      <c r="C36" s="79" t="s">
        <v>787</v>
      </c>
      <c r="D36" s="515">
        <v>0</v>
      </c>
      <c r="E36" s="207">
        <v>2395</v>
      </c>
      <c r="F36" s="207">
        <v>2395</v>
      </c>
      <c r="G36" s="504">
        <v>2365</v>
      </c>
    </row>
    <row r="37" spans="1:8" s="40" customFormat="1" ht="15" customHeight="1" x14ac:dyDescent="0.25">
      <c r="A37" s="834"/>
      <c r="B37" s="836"/>
      <c r="C37" s="79" t="s">
        <v>232</v>
      </c>
      <c r="D37" s="515">
        <v>0</v>
      </c>
      <c r="E37" s="207">
        <v>240</v>
      </c>
      <c r="F37" s="207">
        <v>0</v>
      </c>
      <c r="G37" s="504"/>
    </row>
    <row r="38" spans="1:8" s="40" customFormat="1" ht="15" customHeight="1" x14ac:dyDescent="0.25">
      <c r="A38" s="831"/>
      <c r="B38" s="837"/>
      <c r="C38" s="434" t="s">
        <v>233</v>
      </c>
      <c r="D38" s="517">
        <f>SUM(D35:D37)</f>
        <v>3337</v>
      </c>
      <c r="E38" s="491">
        <f>SUM(E35:E37)</f>
        <v>3780</v>
      </c>
      <c r="F38" s="491">
        <f>SUM(F35:F37)</f>
        <v>3540</v>
      </c>
      <c r="G38" s="501">
        <f>SUM(G35:G37)</f>
        <v>2815</v>
      </c>
    </row>
    <row r="39" spans="1:8" s="40" customFormat="1" ht="15" customHeight="1" x14ac:dyDescent="0.25">
      <c r="A39" s="830" t="s">
        <v>58</v>
      </c>
      <c r="B39" s="835" t="s">
        <v>584</v>
      </c>
      <c r="C39" s="79" t="s">
        <v>232</v>
      </c>
      <c r="D39" s="515">
        <v>27302</v>
      </c>
      <c r="E39" s="207">
        <v>26783</v>
      </c>
      <c r="F39" s="207">
        <v>26783</v>
      </c>
      <c r="G39" s="504">
        <v>29598</v>
      </c>
    </row>
    <row r="40" spans="1:8" s="40" customFormat="1" ht="15" customHeight="1" x14ac:dyDescent="0.25">
      <c r="A40" s="831"/>
      <c r="B40" s="837"/>
      <c r="C40" s="434" t="s">
        <v>233</v>
      </c>
      <c r="D40" s="517">
        <f>SUM(D39)</f>
        <v>27302</v>
      </c>
      <c r="E40" s="491">
        <f>SUM(E39)</f>
        <v>26783</v>
      </c>
      <c r="F40" s="491">
        <f>SUM(F39)</f>
        <v>26783</v>
      </c>
      <c r="G40" s="501">
        <f>SUM(G39)</f>
        <v>29598</v>
      </c>
    </row>
    <row r="41" spans="1:8" s="40" customFormat="1" ht="15" customHeight="1" x14ac:dyDescent="0.25">
      <c r="A41" s="830" t="s">
        <v>79</v>
      </c>
      <c r="B41" s="835" t="s">
        <v>586</v>
      </c>
      <c r="C41" s="79" t="s">
        <v>231</v>
      </c>
      <c r="D41" s="515">
        <v>216</v>
      </c>
      <c r="E41" s="207">
        <v>197</v>
      </c>
      <c r="F41" s="207">
        <v>171</v>
      </c>
      <c r="G41" s="504">
        <v>190</v>
      </c>
    </row>
    <row r="42" spans="1:8" s="40" customFormat="1" ht="15" customHeight="1" x14ac:dyDescent="0.25">
      <c r="A42" s="834"/>
      <c r="B42" s="836"/>
      <c r="C42" s="79" t="s">
        <v>232</v>
      </c>
      <c r="D42" s="515">
        <v>80</v>
      </c>
      <c r="E42" s="207">
        <v>80</v>
      </c>
      <c r="F42" s="207">
        <v>80</v>
      </c>
      <c r="G42" s="504">
        <v>80</v>
      </c>
    </row>
    <row r="43" spans="1:8" s="40" customFormat="1" ht="15" customHeight="1" x14ac:dyDescent="0.25">
      <c r="A43" s="831"/>
      <c r="B43" s="837"/>
      <c r="C43" s="434" t="s">
        <v>233</v>
      </c>
      <c r="D43" s="517">
        <f>SUM(D41:D42)</f>
        <v>296</v>
      </c>
      <c r="E43" s="491">
        <f>SUM(E41:E42)</f>
        <v>277</v>
      </c>
      <c r="F43" s="491">
        <f>SUM(F41:F42)</f>
        <v>251</v>
      </c>
      <c r="G43" s="501">
        <f>SUM(G41:G42)</f>
        <v>270</v>
      </c>
    </row>
    <row r="44" spans="1:8" s="40" customFormat="1" ht="15" customHeight="1" x14ac:dyDescent="0.25">
      <c r="A44" s="830" t="s">
        <v>98</v>
      </c>
      <c r="B44" s="832" t="s">
        <v>587</v>
      </c>
      <c r="C44" s="445" t="s">
        <v>231</v>
      </c>
      <c r="D44" s="515">
        <v>230</v>
      </c>
      <c r="E44" s="207">
        <v>230</v>
      </c>
      <c r="F44" s="207">
        <v>210</v>
      </c>
      <c r="G44" s="504">
        <v>230</v>
      </c>
    </row>
    <row r="45" spans="1:8" s="40" customFormat="1" ht="15" customHeight="1" x14ac:dyDescent="0.25">
      <c r="A45" s="834"/>
      <c r="B45" s="856"/>
      <c r="C45" s="445" t="s">
        <v>232</v>
      </c>
      <c r="D45" s="515">
        <v>500</v>
      </c>
      <c r="E45" s="207">
        <v>500</v>
      </c>
      <c r="F45" s="207">
        <v>475</v>
      </c>
      <c r="G45" s="504">
        <v>500</v>
      </c>
    </row>
    <row r="46" spans="1:8" s="40" customFormat="1" ht="15" customHeight="1" x14ac:dyDescent="0.25">
      <c r="A46" s="831"/>
      <c r="B46" s="833"/>
      <c r="C46" s="507" t="s">
        <v>233</v>
      </c>
      <c r="D46" s="517">
        <f>SUM(D44:D45)</f>
        <v>730</v>
      </c>
      <c r="E46" s="491">
        <f>SUM(E44:E45)</f>
        <v>730</v>
      </c>
      <c r="F46" s="491">
        <f>SUM(F44:F45)</f>
        <v>685</v>
      </c>
      <c r="G46" s="501">
        <f>SUM(G44:G45)</f>
        <v>730</v>
      </c>
    </row>
    <row r="47" spans="1:8" s="40" customFormat="1" ht="15" customHeight="1" x14ac:dyDescent="0.25">
      <c r="A47" s="830" t="s">
        <v>100</v>
      </c>
      <c r="B47" s="835" t="s">
        <v>581</v>
      </c>
      <c r="C47" s="505" t="s">
        <v>83</v>
      </c>
      <c r="D47" s="516">
        <v>5457</v>
      </c>
      <c r="E47" s="492">
        <v>5096</v>
      </c>
      <c r="F47" s="492">
        <v>5096</v>
      </c>
      <c r="G47" s="503">
        <v>0</v>
      </c>
    </row>
    <row r="48" spans="1:8" s="40" customFormat="1" ht="15" customHeight="1" x14ac:dyDescent="0.25">
      <c r="A48" s="834"/>
      <c r="B48" s="836"/>
      <c r="C48" s="79" t="s">
        <v>84</v>
      </c>
      <c r="D48" s="515">
        <v>0</v>
      </c>
      <c r="E48" s="207">
        <v>62</v>
      </c>
      <c r="F48" s="207">
        <v>62</v>
      </c>
      <c r="G48" s="504">
        <v>0</v>
      </c>
    </row>
    <row r="49" spans="1:7" s="40" customFormat="1" ht="15" customHeight="1" x14ac:dyDescent="0.25">
      <c r="A49" s="834"/>
      <c r="B49" s="836"/>
      <c r="C49" s="79" t="s">
        <v>417</v>
      </c>
      <c r="D49" s="515">
        <v>295</v>
      </c>
      <c r="E49" s="207">
        <v>148</v>
      </c>
      <c r="F49" s="207">
        <v>148</v>
      </c>
      <c r="G49" s="504">
        <v>0</v>
      </c>
    </row>
    <row r="50" spans="1:7" s="40" customFormat="1" ht="15" customHeight="1" thickBot="1" x14ac:dyDescent="0.3">
      <c r="A50" s="857"/>
      <c r="B50" s="859"/>
      <c r="C50" s="670" t="s">
        <v>233</v>
      </c>
      <c r="D50" s="671">
        <f>SUM(D47:D49)</f>
        <v>5752</v>
      </c>
      <c r="E50" s="667">
        <f>SUM(E47:E49)</f>
        <v>5306</v>
      </c>
      <c r="F50" s="667">
        <f>SUM(F47:F49)</f>
        <v>5306</v>
      </c>
      <c r="G50" s="509">
        <f>SUM(G47:G49)</f>
        <v>0</v>
      </c>
    </row>
    <row r="51" spans="1:7" s="40" customFormat="1" ht="6.75" customHeight="1" thickTop="1" x14ac:dyDescent="0.25">
      <c r="A51" s="44"/>
      <c r="B51" s="510"/>
      <c r="C51" s="59"/>
      <c r="D51" s="457"/>
      <c r="E51" s="457"/>
      <c r="F51" s="457"/>
      <c r="G51" s="457"/>
    </row>
    <row r="52" spans="1:7" s="40" customFormat="1" ht="6.75" customHeight="1" thickBot="1" x14ac:dyDescent="0.3">
      <c r="A52" s="518"/>
      <c r="B52" s="446"/>
      <c r="C52" s="511"/>
      <c r="D52" s="512"/>
      <c r="E52" s="512"/>
      <c r="F52" s="512"/>
      <c r="G52" s="512"/>
    </row>
    <row r="53" spans="1:7" s="40" customFormat="1" ht="15" customHeight="1" thickTop="1" x14ac:dyDescent="0.25">
      <c r="A53" s="842" t="s">
        <v>101</v>
      </c>
      <c r="B53" s="845" t="s">
        <v>653</v>
      </c>
      <c r="C53" s="669" t="s">
        <v>234</v>
      </c>
      <c r="D53" s="594">
        <v>942</v>
      </c>
      <c r="E53" s="668">
        <v>1360</v>
      </c>
      <c r="F53" s="668">
        <v>1360</v>
      </c>
      <c r="G53" s="519">
        <v>712</v>
      </c>
    </row>
    <row r="54" spans="1:7" s="40" customFormat="1" ht="15" customHeight="1" x14ac:dyDescent="0.25">
      <c r="A54" s="843"/>
      <c r="B54" s="846"/>
      <c r="C54" s="445" t="s">
        <v>235</v>
      </c>
      <c r="D54" s="515">
        <v>128</v>
      </c>
      <c r="E54" s="207">
        <v>196</v>
      </c>
      <c r="F54" s="207">
        <v>196</v>
      </c>
      <c r="G54" s="504">
        <v>96</v>
      </c>
    </row>
    <row r="55" spans="1:7" s="40" customFormat="1" ht="15" customHeight="1" x14ac:dyDescent="0.25">
      <c r="A55" s="843"/>
      <c r="B55" s="846"/>
      <c r="C55" s="523" t="s">
        <v>233</v>
      </c>
      <c r="D55" s="515">
        <f>SUM(D53:D54)</f>
        <v>1070</v>
      </c>
      <c r="E55" s="207">
        <f>SUM(E53:E54)</f>
        <v>1556</v>
      </c>
      <c r="F55" s="207">
        <f>SUM(F53:F54)</f>
        <v>1556</v>
      </c>
      <c r="G55" s="504">
        <f>SUM(G53:G54)</f>
        <v>808</v>
      </c>
    </row>
    <row r="56" spans="1:7" s="40" customFormat="1" ht="15" customHeight="1" x14ac:dyDescent="0.25">
      <c r="A56" s="844"/>
      <c r="B56" s="847"/>
      <c r="C56" s="507" t="s">
        <v>236</v>
      </c>
      <c r="D56" s="517"/>
      <c r="E56" s="491"/>
      <c r="F56" s="715">
        <v>1.4</v>
      </c>
      <c r="G56" s="501"/>
    </row>
    <row r="57" spans="1:7" s="40" customFormat="1" ht="15" customHeight="1" x14ac:dyDescent="0.25">
      <c r="A57" s="838" t="s">
        <v>102</v>
      </c>
      <c r="B57" s="840" t="s">
        <v>571</v>
      </c>
      <c r="C57" s="79" t="s">
        <v>231</v>
      </c>
      <c r="D57" s="515">
        <v>10058</v>
      </c>
      <c r="E57" s="207">
        <v>10215</v>
      </c>
      <c r="F57" s="207">
        <v>4845</v>
      </c>
      <c r="G57" s="504">
        <v>3071</v>
      </c>
    </row>
    <row r="58" spans="1:7" s="40" customFormat="1" ht="15" customHeight="1" x14ac:dyDescent="0.25">
      <c r="A58" s="838"/>
      <c r="B58" s="840"/>
      <c r="C58" s="79" t="s">
        <v>84</v>
      </c>
      <c r="D58" s="515">
        <v>40320</v>
      </c>
      <c r="E58" s="207">
        <v>44320</v>
      </c>
      <c r="F58" s="207">
        <v>7749</v>
      </c>
      <c r="G58" s="504">
        <v>40651</v>
      </c>
    </row>
    <row r="59" spans="1:7" s="40" customFormat="1" ht="15" customHeight="1" x14ac:dyDescent="0.25">
      <c r="A59" s="839"/>
      <c r="B59" s="841"/>
      <c r="C59" s="434" t="s">
        <v>233</v>
      </c>
      <c r="D59" s="517">
        <f>SUM(D57:D58)</f>
        <v>50378</v>
      </c>
      <c r="E59" s="491">
        <f>SUM(E57:E58)</f>
        <v>54535</v>
      </c>
      <c r="F59" s="491">
        <f>SUM(F57:F58)</f>
        <v>12594</v>
      </c>
      <c r="G59" s="501">
        <f>SUM(G57:G58)</f>
        <v>43722</v>
      </c>
    </row>
    <row r="60" spans="1:7" s="40" customFormat="1" ht="15" customHeight="1" x14ac:dyDescent="0.25">
      <c r="A60" s="838" t="s">
        <v>103</v>
      </c>
      <c r="B60" s="840" t="s">
        <v>570</v>
      </c>
      <c r="C60" s="79" t="s">
        <v>231</v>
      </c>
      <c r="D60" s="515">
        <v>1270</v>
      </c>
      <c r="E60" s="207">
        <v>1418</v>
      </c>
      <c r="F60" s="207">
        <v>1418</v>
      </c>
      <c r="G60" s="504">
        <v>1400</v>
      </c>
    </row>
    <row r="61" spans="1:7" s="40" customFormat="1" ht="15" customHeight="1" x14ac:dyDescent="0.25">
      <c r="A61" s="839"/>
      <c r="B61" s="841"/>
      <c r="C61" s="434" t="s">
        <v>233</v>
      </c>
      <c r="D61" s="517">
        <f>SUM(D60)</f>
        <v>1270</v>
      </c>
      <c r="E61" s="491">
        <f>SUM(E60)</f>
        <v>1418</v>
      </c>
      <c r="F61" s="491">
        <f>SUM(F60)</f>
        <v>1418</v>
      </c>
      <c r="G61" s="501">
        <f>SUM(G60)</f>
        <v>1400</v>
      </c>
    </row>
    <row r="62" spans="1:7" s="40" customFormat="1" ht="15" customHeight="1" x14ac:dyDescent="0.25">
      <c r="A62" s="838" t="s">
        <v>104</v>
      </c>
      <c r="B62" s="840" t="s">
        <v>569</v>
      </c>
      <c r="C62" s="79" t="s">
        <v>231</v>
      </c>
      <c r="D62" s="515">
        <v>1350</v>
      </c>
      <c r="E62" s="207">
        <v>0</v>
      </c>
      <c r="F62" s="207">
        <v>0</v>
      </c>
      <c r="G62" s="504">
        <v>1620</v>
      </c>
    </row>
    <row r="63" spans="1:7" s="40" customFormat="1" ht="15" customHeight="1" x14ac:dyDescent="0.25">
      <c r="A63" s="838"/>
      <c r="B63" s="840"/>
      <c r="C63" s="79" t="s">
        <v>232</v>
      </c>
      <c r="D63" s="515">
        <v>0</v>
      </c>
      <c r="E63" s="207">
        <v>12663</v>
      </c>
      <c r="F63" s="207">
        <v>12663</v>
      </c>
      <c r="G63" s="504"/>
    </row>
    <row r="64" spans="1:7" s="40" customFormat="1" ht="15" customHeight="1" x14ac:dyDescent="0.25">
      <c r="A64" s="839"/>
      <c r="B64" s="841"/>
      <c r="C64" s="434" t="s">
        <v>233</v>
      </c>
      <c r="D64" s="517">
        <f>SUM(D62:D63)</f>
        <v>1350</v>
      </c>
      <c r="E64" s="491">
        <f>SUM(E62:E63)</f>
        <v>12663</v>
      </c>
      <c r="F64" s="491">
        <f>SUM(F62:F63)</f>
        <v>12663</v>
      </c>
      <c r="G64" s="501">
        <f>SUM(G62:G63)</f>
        <v>1620</v>
      </c>
    </row>
    <row r="65" spans="1:7" s="40" customFormat="1" ht="15" customHeight="1" x14ac:dyDescent="0.25">
      <c r="A65" s="830" t="s">
        <v>105</v>
      </c>
      <c r="B65" s="835" t="s">
        <v>582</v>
      </c>
      <c r="C65" s="79" t="s">
        <v>231</v>
      </c>
      <c r="D65" s="515">
        <v>5080</v>
      </c>
      <c r="E65" s="207">
        <v>4694</v>
      </c>
      <c r="F65" s="207">
        <v>4333</v>
      </c>
      <c r="G65" s="504">
        <v>4572</v>
      </c>
    </row>
    <row r="66" spans="1:7" s="40" customFormat="1" ht="15" customHeight="1" x14ac:dyDescent="0.25">
      <c r="A66" s="834"/>
      <c r="B66" s="836"/>
      <c r="C66" s="79" t="s">
        <v>84</v>
      </c>
      <c r="D66" s="515">
        <v>762</v>
      </c>
      <c r="E66" s="207">
        <v>762</v>
      </c>
      <c r="F66" s="207">
        <v>0</v>
      </c>
      <c r="G66" s="504">
        <v>8136</v>
      </c>
    </row>
    <row r="67" spans="1:7" s="40" customFormat="1" ht="15" customHeight="1" x14ac:dyDescent="0.25">
      <c r="A67" s="831"/>
      <c r="B67" s="837"/>
      <c r="C67" s="434" t="s">
        <v>233</v>
      </c>
      <c r="D67" s="517">
        <f>SUM(D65:D66)</f>
        <v>5842</v>
      </c>
      <c r="E67" s="491">
        <f>SUM(E65:E66)</f>
        <v>5456</v>
      </c>
      <c r="F67" s="491">
        <f>SUM(F65:F66)</f>
        <v>4333</v>
      </c>
      <c r="G67" s="501">
        <f>SUM(G65:G66)</f>
        <v>12708</v>
      </c>
    </row>
    <row r="68" spans="1:7" s="40" customFormat="1" ht="15" customHeight="1" x14ac:dyDescent="0.25">
      <c r="A68" s="848" t="s">
        <v>106</v>
      </c>
      <c r="B68" s="849" t="s">
        <v>576</v>
      </c>
      <c r="C68" s="79" t="s">
        <v>234</v>
      </c>
      <c r="D68" s="515">
        <v>11342</v>
      </c>
      <c r="E68" s="207">
        <v>10334</v>
      </c>
      <c r="F68" s="207">
        <v>10334</v>
      </c>
      <c r="G68" s="504">
        <v>11618</v>
      </c>
    </row>
    <row r="69" spans="1:7" s="40" customFormat="1" ht="15" customHeight="1" x14ac:dyDescent="0.25">
      <c r="A69" s="838"/>
      <c r="B69" s="840"/>
      <c r="C69" s="79" t="s">
        <v>235</v>
      </c>
      <c r="D69" s="515">
        <v>2866</v>
      </c>
      <c r="E69" s="207">
        <v>2895</v>
      </c>
      <c r="F69" s="207">
        <v>2895</v>
      </c>
      <c r="G69" s="504">
        <v>3244</v>
      </c>
    </row>
    <row r="70" spans="1:7" s="40" customFormat="1" ht="15" customHeight="1" x14ac:dyDescent="0.25">
      <c r="A70" s="838"/>
      <c r="B70" s="840"/>
      <c r="C70" s="79" t="s">
        <v>231</v>
      </c>
      <c r="D70" s="515">
        <v>14460</v>
      </c>
      <c r="E70" s="207">
        <v>11110</v>
      </c>
      <c r="F70" s="207">
        <v>9774</v>
      </c>
      <c r="G70" s="504">
        <v>12110</v>
      </c>
    </row>
    <row r="71" spans="1:7" s="40" customFormat="1" ht="15" customHeight="1" x14ac:dyDescent="0.25">
      <c r="A71" s="838"/>
      <c r="B71" s="840"/>
      <c r="C71" s="79" t="s">
        <v>237</v>
      </c>
      <c r="D71" s="515">
        <v>13880</v>
      </c>
      <c r="E71" s="207">
        <v>8880</v>
      </c>
      <c r="F71" s="207">
        <v>8426</v>
      </c>
      <c r="G71" s="504">
        <v>5364</v>
      </c>
    </row>
    <row r="72" spans="1:7" s="40" customFormat="1" ht="15" customHeight="1" x14ac:dyDescent="0.25">
      <c r="A72" s="838"/>
      <c r="B72" s="840"/>
      <c r="C72" s="79" t="s">
        <v>616</v>
      </c>
      <c r="D72" s="515">
        <v>348</v>
      </c>
      <c r="E72" s="207">
        <v>0</v>
      </c>
      <c r="F72" s="207">
        <v>0</v>
      </c>
      <c r="G72" s="504"/>
    </row>
    <row r="73" spans="1:7" s="40" customFormat="1" ht="15" customHeight="1" x14ac:dyDescent="0.25">
      <c r="A73" s="838"/>
      <c r="B73" s="840"/>
      <c r="C73" s="79" t="s">
        <v>233</v>
      </c>
      <c r="D73" s="515">
        <f>SUM(D68:D72)</f>
        <v>42896</v>
      </c>
      <c r="E73" s="207">
        <f>SUM(E68:E72)</f>
        <v>33219</v>
      </c>
      <c r="F73" s="207">
        <f>SUM(F68:F72)</f>
        <v>31429</v>
      </c>
      <c r="G73" s="504">
        <f>SUM(G68:G72)</f>
        <v>32336</v>
      </c>
    </row>
    <row r="74" spans="1:7" s="40" customFormat="1" ht="15" customHeight="1" x14ac:dyDescent="0.25">
      <c r="A74" s="839"/>
      <c r="B74" s="841"/>
      <c r="C74" s="434" t="s">
        <v>236</v>
      </c>
      <c r="D74" s="517">
        <v>6</v>
      </c>
      <c r="E74" s="491">
        <v>6</v>
      </c>
      <c r="F74" s="491">
        <v>6</v>
      </c>
      <c r="G74" s="501">
        <v>6</v>
      </c>
    </row>
    <row r="75" spans="1:7" s="40" customFormat="1" ht="15" customHeight="1" x14ac:dyDescent="0.25">
      <c r="A75" s="830" t="s">
        <v>107</v>
      </c>
      <c r="B75" s="832" t="s">
        <v>590</v>
      </c>
      <c r="C75" s="445" t="s">
        <v>231</v>
      </c>
      <c r="D75" s="515">
        <v>781</v>
      </c>
      <c r="E75" s="207">
        <v>645</v>
      </c>
      <c r="F75" s="207">
        <v>600</v>
      </c>
      <c r="G75" s="504">
        <v>750</v>
      </c>
    </row>
    <row r="76" spans="1:7" s="40" customFormat="1" ht="15" customHeight="1" x14ac:dyDescent="0.25">
      <c r="A76" s="831"/>
      <c r="B76" s="833"/>
      <c r="C76" s="507" t="s">
        <v>233</v>
      </c>
      <c r="D76" s="517">
        <f>SUM(D75)</f>
        <v>781</v>
      </c>
      <c r="E76" s="491">
        <f>SUM(E75)</f>
        <v>645</v>
      </c>
      <c r="F76" s="491">
        <f>SUM(F75)</f>
        <v>600</v>
      </c>
      <c r="G76" s="501">
        <f>SUM(G75)</f>
        <v>750</v>
      </c>
    </row>
    <row r="77" spans="1:7" s="40" customFormat="1" ht="15" customHeight="1" x14ac:dyDescent="0.25">
      <c r="A77" s="830" t="s">
        <v>108</v>
      </c>
      <c r="B77" s="832" t="s">
        <v>591</v>
      </c>
      <c r="C77" s="445" t="s">
        <v>232</v>
      </c>
      <c r="D77" s="515">
        <v>805</v>
      </c>
      <c r="E77" s="207">
        <v>805</v>
      </c>
      <c r="F77" s="207">
        <v>802</v>
      </c>
      <c r="G77" s="504">
        <v>805</v>
      </c>
    </row>
    <row r="78" spans="1:7" s="40" customFormat="1" ht="15" customHeight="1" x14ac:dyDescent="0.25">
      <c r="A78" s="831"/>
      <c r="B78" s="833"/>
      <c r="C78" s="507" t="s">
        <v>233</v>
      </c>
      <c r="D78" s="517">
        <f>SUM(D77)</f>
        <v>805</v>
      </c>
      <c r="E78" s="491">
        <f>SUM(E77)</f>
        <v>805</v>
      </c>
      <c r="F78" s="491">
        <f>SUM(F77)</f>
        <v>802</v>
      </c>
      <c r="G78" s="501">
        <f>SUM(G77)</f>
        <v>805</v>
      </c>
    </row>
    <row r="79" spans="1:7" s="40" customFormat="1" ht="15" customHeight="1" x14ac:dyDescent="0.25">
      <c r="A79" s="830" t="s">
        <v>109</v>
      </c>
      <c r="B79" s="832" t="s">
        <v>593</v>
      </c>
      <c r="C79" s="445" t="s">
        <v>231</v>
      </c>
      <c r="D79" s="515">
        <v>740</v>
      </c>
      <c r="E79" s="207">
        <v>781</v>
      </c>
      <c r="F79" s="207">
        <v>756</v>
      </c>
      <c r="G79" s="504">
        <v>825</v>
      </c>
    </row>
    <row r="80" spans="1:7" s="40" customFormat="1" ht="15" customHeight="1" x14ac:dyDescent="0.25">
      <c r="A80" s="831"/>
      <c r="B80" s="833"/>
      <c r="C80" s="507" t="s">
        <v>233</v>
      </c>
      <c r="D80" s="517">
        <f>SUM(D79)</f>
        <v>740</v>
      </c>
      <c r="E80" s="491">
        <f>SUM(E79)</f>
        <v>781</v>
      </c>
      <c r="F80" s="491">
        <f>SUM(F79)</f>
        <v>756</v>
      </c>
      <c r="G80" s="501">
        <f>SUM(G79)</f>
        <v>825</v>
      </c>
    </row>
    <row r="81" spans="1:7" s="40" customFormat="1" ht="15" customHeight="1" x14ac:dyDescent="0.25">
      <c r="A81" s="830" t="s">
        <v>110</v>
      </c>
      <c r="B81" s="832" t="s">
        <v>594</v>
      </c>
      <c r="C81" s="445" t="s">
        <v>231</v>
      </c>
      <c r="D81" s="515">
        <v>127</v>
      </c>
      <c r="E81" s="207">
        <v>1971</v>
      </c>
      <c r="F81" s="207">
        <v>1819</v>
      </c>
      <c r="G81" s="504">
        <v>1989</v>
      </c>
    </row>
    <row r="82" spans="1:7" s="40" customFormat="1" ht="15" customHeight="1" x14ac:dyDescent="0.25">
      <c r="A82" s="834"/>
      <c r="B82" s="856"/>
      <c r="C82" s="445" t="s">
        <v>232</v>
      </c>
      <c r="D82" s="515">
        <v>1820</v>
      </c>
      <c r="E82" s="207">
        <v>0</v>
      </c>
      <c r="F82" s="207">
        <v>0</v>
      </c>
      <c r="G82" s="504"/>
    </row>
    <row r="83" spans="1:7" s="40" customFormat="1" ht="15" customHeight="1" x14ac:dyDescent="0.25">
      <c r="A83" s="831"/>
      <c r="B83" s="833"/>
      <c r="C83" s="507" t="s">
        <v>233</v>
      </c>
      <c r="D83" s="517">
        <f>SUM(D81:D82)</f>
        <v>1947</v>
      </c>
      <c r="E83" s="491">
        <f>SUM(E81:E82)</f>
        <v>1971</v>
      </c>
      <c r="F83" s="491">
        <f>SUM(F81:F82)</f>
        <v>1819</v>
      </c>
      <c r="G83" s="501">
        <f>SUM(G81:G82)</f>
        <v>1989</v>
      </c>
    </row>
    <row r="84" spans="1:7" s="40" customFormat="1" ht="15" customHeight="1" x14ac:dyDescent="0.25">
      <c r="A84" s="830" t="s">
        <v>111</v>
      </c>
      <c r="B84" s="832" t="s">
        <v>592</v>
      </c>
      <c r="C84" s="445" t="s">
        <v>231</v>
      </c>
      <c r="D84" s="515">
        <v>150</v>
      </c>
      <c r="E84" s="207">
        <v>265</v>
      </c>
      <c r="F84" s="207">
        <v>265</v>
      </c>
      <c r="G84" s="504">
        <v>150</v>
      </c>
    </row>
    <row r="85" spans="1:7" s="40" customFormat="1" ht="15" customHeight="1" x14ac:dyDescent="0.25">
      <c r="A85" s="831"/>
      <c r="B85" s="833"/>
      <c r="C85" s="507" t="s">
        <v>233</v>
      </c>
      <c r="D85" s="517">
        <f>SUM(D84)</f>
        <v>150</v>
      </c>
      <c r="E85" s="491">
        <f>SUM(E84)</f>
        <v>265</v>
      </c>
      <c r="F85" s="491">
        <f>SUM(F84)</f>
        <v>265</v>
      </c>
      <c r="G85" s="501">
        <f>SUM(G84)</f>
        <v>150</v>
      </c>
    </row>
    <row r="86" spans="1:7" s="40" customFormat="1" ht="15" customHeight="1" x14ac:dyDescent="0.25">
      <c r="A86" s="851" t="s">
        <v>112</v>
      </c>
      <c r="B86" s="850" t="s">
        <v>603</v>
      </c>
      <c r="C86" s="445" t="s">
        <v>234</v>
      </c>
      <c r="D86" s="515">
        <v>200</v>
      </c>
      <c r="E86" s="207">
        <v>71</v>
      </c>
      <c r="F86" s="207">
        <v>71</v>
      </c>
      <c r="G86" s="504">
        <v>100</v>
      </c>
    </row>
    <row r="87" spans="1:7" s="40" customFormat="1" ht="15" customHeight="1" x14ac:dyDescent="0.25">
      <c r="A87" s="843"/>
      <c r="B87" s="846"/>
      <c r="C87" s="445" t="s">
        <v>235</v>
      </c>
      <c r="D87" s="515">
        <v>49</v>
      </c>
      <c r="E87" s="207">
        <v>17</v>
      </c>
      <c r="F87" s="207">
        <v>17</v>
      </c>
      <c r="G87" s="504">
        <v>25</v>
      </c>
    </row>
    <row r="88" spans="1:7" s="40" customFormat="1" ht="15" customHeight="1" x14ac:dyDescent="0.25">
      <c r="A88" s="843"/>
      <c r="B88" s="846"/>
      <c r="C88" s="445" t="s">
        <v>231</v>
      </c>
      <c r="D88" s="515">
        <v>445</v>
      </c>
      <c r="E88" s="207">
        <v>166</v>
      </c>
      <c r="F88" s="207">
        <v>165</v>
      </c>
      <c r="G88" s="504">
        <v>581</v>
      </c>
    </row>
    <row r="89" spans="1:7" s="40" customFormat="1" ht="15" customHeight="1" x14ac:dyDescent="0.25">
      <c r="A89" s="843"/>
      <c r="B89" s="846"/>
      <c r="C89" s="445" t="s">
        <v>84</v>
      </c>
      <c r="D89" s="515"/>
      <c r="E89" s="207">
        <v>245</v>
      </c>
      <c r="F89" s="207">
        <v>245</v>
      </c>
      <c r="G89" s="504">
        <v>245</v>
      </c>
    </row>
    <row r="90" spans="1:7" s="40" customFormat="1" ht="15" customHeight="1" x14ac:dyDescent="0.25">
      <c r="A90" s="844"/>
      <c r="B90" s="847"/>
      <c r="C90" s="507" t="s">
        <v>233</v>
      </c>
      <c r="D90" s="517">
        <f>SUM(D86:D88)</f>
        <v>694</v>
      </c>
      <c r="E90" s="491">
        <f>SUM(E86:E89)</f>
        <v>499</v>
      </c>
      <c r="F90" s="491">
        <f>SUM(F86:F89)</f>
        <v>498</v>
      </c>
      <c r="G90" s="501">
        <f>SUM(G86:G89)</f>
        <v>951</v>
      </c>
    </row>
    <row r="91" spans="1:7" s="40" customFormat="1" ht="15" customHeight="1" x14ac:dyDescent="0.25">
      <c r="A91" s="851" t="s">
        <v>113</v>
      </c>
      <c r="B91" s="850" t="s">
        <v>604</v>
      </c>
      <c r="C91" s="508" t="s">
        <v>234</v>
      </c>
      <c r="D91" s="516">
        <v>5289</v>
      </c>
      <c r="E91" s="492">
        <v>4729</v>
      </c>
      <c r="F91" s="492">
        <v>4729</v>
      </c>
      <c r="G91" s="503">
        <v>5430</v>
      </c>
    </row>
    <row r="92" spans="1:7" s="40" customFormat="1" ht="15" customHeight="1" x14ac:dyDescent="0.25">
      <c r="A92" s="843"/>
      <c r="B92" s="846"/>
      <c r="C92" s="445" t="s">
        <v>235</v>
      </c>
      <c r="D92" s="515">
        <v>1532</v>
      </c>
      <c r="E92" s="207">
        <v>1361</v>
      </c>
      <c r="F92" s="207">
        <v>1361</v>
      </c>
      <c r="G92" s="504">
        <v>1529</v>
      </c>
    </row>
    <row r="93" spans="1:7" s="40" customFormat="1" ht="15" customHeight="1" x14ac:dyDescent="0.25">
      <c r="A93" s="843"/>
      <c r="B93" s="846"/>
      <c r="C93" s="445" t="s">
        <v>231</v>
      </c>
      <c r="D93" s="515">
        <v>25911</v>
      </c>
      <c r="E93" s="207">
        <v>35782</v>
      </c>
      <c r="F93" s="207">
        <v>32577</v>
      </c>
      <c r="G93" s="504">
        <v>29526</v>
      </c>
    </row>
    <row r="94" spans="1:7" s="40" customFormat="1" ht="15" customHeight="1" x14ac:dyDescent="0.25">
      <c r="A94" s="843"/>
      <c r="B94" s="846"/>
      <c r="C94" s="445" t="s">
        <v>232</v>
      </c>
      <c r="D94" s="515">
        <v>80</v>
      </c>
      <c r="E94" s="207">
        <v>80</v>
      </c>
      <c r="F94" s="207">
        <v>80</v>
      </c>
      <c r="G94" s="504">
        <v>80</v>
      </c>
    </row>
    <row r="95" spans="1:7" s="40" customFormat="1" ht="15" customHeight="1" x14ac:dyDescent="0.25">
      <c r="A95" s="843"/>
      <c r="B95" s="846"/>
      <c r="C95" s="445" t="s">
        <v>84</v>
      </c>
      <c r="D95" s="515">
        <v>12140</v>
      </c>
      <c r="E95" s="207">
        <v>12216</v>
      </c>
      <c r="F95" s="207">
        <v>11675</v>
      </c>
      <c r="G95" s="504">
        <v>4487</v>
      </c>
    </row>
    <row r="96" spans="1:7" s="40" customFormat="1" ht="15" customHeight="1" x14ac:dyDescent="0.25">
      <c r="A96" s="843"/>
      <c r="B96" s="846"/>
      <c r="C96" s="445" t="s">
        <v>233</v>
      </c>
      <c r="D96" s="515">
        <f>SUM(D91:D95)</f>
        <v>44952</v>
      </c>
      <c r="E96" s="207">
        <f>SUM(E91:E95)</f>
        <v>54168</v>
      </c>
      <c r="F96" s="207">
        <f>SUM(F91:F95)</f>
        <v>50422</v>
      </c>
      <c r="G96" s="504">
        <f>SUM(G91:G95)</f>
        <v>41052</v>
      </c>
    </row>
    <row r="97" spans="1:7" s="40" customFormat="1" ht="15" customHeight="1" x14ac:dyDescent="0.25">
      <c r="A97" s="843"/>
      <c r="B97" s="846"/>
      <c r="C97" s="445" t="s">
        <v>236</v>
      </c>
      <c r="D97" s="515">
        <v>2</v>
      </c>
      <c r="E97" s="207">
        <v>2</v>
      </c>
      <c r="F97" s="207">
        <v>3</v>
      </c>
      <c r="G97" s="504">
        <v>3</v>
      </c>
    </row>
    <row r="98" spans="1:7" s="40" customFormat="1" ht="15" customHeight="1" x14ac:dyDescent="0.25">
      <c r="A98" s="852" t="s">
        <v>114</v>
      </c>
      <c r="B98" s="854" t="s">
        <v>572</v>
      </c>
      <c r="C98" s="76" t="s">
        <v>231</v>
      </c>
      <c r="D98" s="580">
        <v>540</v>
      </c>
      <c r="E98" s="716">
        <v>540</v>
      </c>
      <c r="F98" s="716">
        <v>304</v>
      </c>
      <c r="G98" s="717">
        <v>540</v>
      </c>
    </row>
    <row r="99" spans="1:7" s="40" customFormat="1" ht="15" customHeight="1" x14ac:dyDescent="0.25">
      <c r="A99" s="838"/>
      <c r="B99" s="840"/>
      <c r="C99" s="79" t="s">
        <v>84</v>
      </c>
      <c r="D99" s="515"/>
      <c r="E99" s="207"/>
      <c r="F99" s="207"/>
      <c r="G99" s="504"/>
    </row>
    <row r="100" spans="1:7" s="40" customFormat="1" ht="15" customHeight="1" thickBot="1" x14ac:dyDescent="0.3">
      <c r="A100" s="853"/>
      <c r="B100" s="855"/>
      <c r="C100" s="718" t="s">
        <v>233</v>
      </c>
      <c r="D100" s="719">
        <f>SUM(D98:D98)</f>
        <v>540</v>
      </c>
      <c r="E100" s="210">
        <f>SUM(E98:E98)</f>
        <v>540</v>
      </c>
      <c r="F100" s="210">
        <f>SUM(F98:F99)</f>
        <v>304</v>
      </c>
      <c r="G100" s="599">
        <f>SUM(G98:G98)</f>
        <v>540</v>
      </c>
    </row>
    <row r="101" spans="1:7" s="40" customFormat="1" ht="6.75" customHeight="1" thickTop="1" x14ac:dyDescent="0.25">
      <c r="A101" s="672"/>
      <c r="B101" s="510"/>
      <c r="C101" s="59"/>
      <c r="D101" s="457"/>
      <c r="E101" s="457"/>
      <c r="F101" s="457"/>
      <c r="G101" s="457"/>
    </row>
    <row r="102" spans="1:7" s="40" customFormat="1" ht="6.75" customHeight="1" thickBot="1" x14ac:dyDescent="0.3">
      <c r="A102" s="518"/>
      <c r="B102" s="446"/>
      <c r="C102" s="511"/>
      <c r="D102" s="512"/>
      <c r="E102" s="512"/>
      <c r="F102" s="512"/>
      <c r="G102" s="512"/>
    </row>
    <row r="103" spans="1:7" s="40" customFormat="1" ht="15" customHeight="1" thickTop="1" x14ac:dyDescent="0.25">
      <c r="A103" s="851" t="s">
        <v>115</v>
      </c>
      <c r="B103" s="850" t="s">
        <v>601</v>
      </c>
      <c r="C103" s="445" t="s">
        <v>234</v>
      </c>
      <c r="D103" s="515">
        <v>280</v>
      </c>
      <c r="E103" s="207">
        <v>280</v>
      </c>
      <c r="F103" s="668">
        <v>280</v>
      </c>
      <c r="G103" s="504">
        <v>303</v>
      </c>
    </row>
    <row r="104" spans="1:7" s="40" customFormat="1" ht="15" customHeight="1" x14ac:dyDescent="0.25">
      <c r="A104" s="843"/>
      <c r="B104" s="846"/>
      <c r="C104" s="445" t="s">
        <v>235</v>
      </c>
      <c r="D104" s="515">
        <v>68</v>
      </c>
      <c r="E104" s="207">
        <v>68</v>
      </c>
      <c r="F104" s="207">
        <v>68</v>
      </c>
      <c r="G104" s="504">
        <v>74</v>
      </c>
    </row>
    <row r="105" spans="1:7" s="40" customFormat="1" ht="15" customHeight="1" x14ac:dyDescent="0.25">
      <c r="A105" s="843"/>
      <c r="B105" s="846"/>
      <c r="C105" s="445" t="s">
        <v>231</v>
      </c>
      <c r="D105" s="515">
        <v>161</v>
      </c>
      <c r="E105" s="207">
        <v>161</v>
      </c>
      <c r="F105" s="207">
        <v>139</v>
      </c>
      <c r="G105" s="504">
        <v>230</v>
      </c>
    </row>
    <row r="106" spans="1:7" s="40" customFormat="1" ht="15" customHeight="1" x14ac:dyDescent="0.25">
      <c r="A106" s="843"/>
      <c r="B106" s="846"/>
      <c r="C106" s="445" t="s">
        <v>84</v>
      </c>
      <c r="D106" s="515">
        <v>118</v>
      </c>
      <c r="E106" s="207">
        <v>225</v>
      </c>
      <c r="F106" s="207">
        <v>225</v>
      </c>
      <c r="G106" s="504">
        <v>117</v>
      </c>
    </row>
    <row r="107" spans="1:7" s="40" customFormat="1" ht="15" customHeight="1" x14ac:dyDescent="0.25">
      <c r="A107" s="844"/>
      <c r="B107" s="847"/>
      <c r="C107" s="507" t="s">
        <v>233</v>
      </c>
      <c r="D107" s="517">
        <f>SUM(D103:D106)</f>
        <v>627</v>
      </c>
      <c r="E107" s="491">
        <f>SUM(E103:E106)</f>
        <v>734</v>
      </c>
      <c r="F107" s="491">
        <f>SUM(F103:F106)</f>
        <v>712</v>
      </c>
      <c r="G107" s="501">
        <f>SUM(G103:G106)</f>
        <v>724</v>
      </c>
    </row>
    <row r="108" spans="1:7" s="40" customFormat="1" ht="15" customHeight="1" x14ac:dyDescent="0.25">
      <c r="A108" s="851" t="s">
        <v>116</v>
      </c>
      <c r="B108" s="850" t="s">
        <v>602</v>
      </c>
      <c r="C108" s="508" t="s">
        <v>234</v>
      </c>
      <c r="D108" s="516">
        <v>4426</v>
      </c>
      <c r="E108" s="492">
        <v>4488</v>
      </c>
      <c r="F108" s="492">
        <v>4488</v>
      </c>
      <c r="G108" s="503">
        <v>4860</v>
      </c>
    </row>
    <row r="109" spans="1:7" s="40" customFormat="1" ht="15" customHeight="1" x14ac:dyDescent="0.25">
      <c r="A109" s="843"/>
      <c r="B109" s="846"/>
      <c r="C109" s="445" t="s">
        <v>235</v>
      </c>
      <c r="D109" s="515">
        <v>1269</v>
      </c>
      <c r="E109" s="207">
        <v>1290</v>
      </c>
      <c r="F109" s="207">
        <v>1290</v>
      </c>
      <c r="G109" s="504">
        <v>1336</v>
      </c>
    </row>
    <row r="110" spans="1:7" s="40" customFormat="1" ht="15" customHeight="1" x14ac:dyDescent="0.25">
      <c r="A110" s="843"/>
      <c r="B110" s="846"/>
      <c r="C110" s="445" t="s">
        <v>231</v>
      </c>
      <c r="D110" s="515">
        <v>5035</v>
      </c>
      <c r="E110" s="207">
        <v>4914</v>
      </c>
      <c r="F110" s="207">
        <v>4842</v>
      </c>
      <c r="G110" s="504">
        <v>5309</v>
      </c>
    </row>
    <row r="111" spans="1:7" s="40" customFormat="1" ht="15" customHeight="1" x14ac:dyDescent="0.25">
      <c r="A111" s="843"/>
      <c r="B111" s="846"/>
      <c r="C111" s="445" t="s">
        <v>84</v>
      </c>
      <c r="D111" s="515">
        <v>2434</v>
      </c>
      <c r="E111" s="207">
        <v>13472</v>
      </c>
      <c r="F111" s="207">
        <v>7615</v>
      </c>
      <c r="G111" s="504">
        <v>12899</v>
      </c>
    </row>
    <row r="112" spans="1:7" s="40" customFormat="1" ht="15" customHeight="1" x14ac:dyDescent="0.25">
      <c r="A112" s="843"/>
      <c r="B112" s="846"/>
      <c r="C112" s="445" t="s">
        <v>83</v>
      </c>
      <c r="D112" s="515">
        <v>635</v>
      </c>
      <c r="E112" s="207">
        <v>613</v>
      </c>
      <c r="F112" s="207">
        <v>613</v>
      </c>
      <c r="G112" s="504"/>
    </row>
    <row r="113" spans="1:7" s="40" customFormat="1" ht="15" customHeight="1" x14ac:dyDescent="0.25">
      <c r="A113" s="843"/>
      <c r="B113" s="846"/>
      <c r="C113" s="445" t="s">
        <v>233</v>
      </c>
      <c r="D113" s="515">
        <f>SUM(D108:D112)</f>
        <v>13799</v>
      </c>
      <c r="E113" s="207">
        <f>SUM(E108:E112)</f>
        <v>24777</v>
      </c>
      <c r="F113" s="207">
        <f>SUM(F108:F112)</f>
        <v>18848</v>
      </c>
      <c r="G113" s="504">
        <f>SUM(G108:G112)</f>
        <v>24404</v>
      </c>
    </row>
    <row r="114" spans="1:7" s="40" customFormat="1" ht="15" customHeight="1" x14ac:dyDescent="0.25">
      <c r="A114" s="844"/>
      <c r="B114" s="847"/>
      <c r="C114" s="507" t="s">
        <v>236</v>
      </c>
      <c r="D114" s="517">
        <v>2</v>
      </c>
      <c r="E114" s="491">
        <v>2</v>
      </c>
      <c r="F114" s="491">
        <v>2</v>
      </c>
      <c r="G114" s="501">
        <v>2</v>
      </c>
    </row>
    <row r="115" spans="1:7" s="40" customFormat="1" ht="15" customHeight="1" x14ac:dyDescent="0.25">
      <c r="A115" s="838" t="s">
        <v>117</v>
      </c>
      <c r="B115" s="840" t="s">
        <v>574</v>
      </c>
      <c r="C115" s="79" t="s">
        <v>231</v>
      </c>
      <c r="D115" s="596">
        <v>1206</v>
      </c>
      <c r="E115" s="207">
        <v>1220</v>
      </c>
      <c r="F115" s="207">
        <v>1220</v>
      </c>
      <c r="G115" s="504">
        <v>1270</v>
      </c>
    </row>
    <row r="116" spans="1:7" s="40" customFormat="1" ht="15" customHeight="1" x14ac:dyDescent="0.25">
      <c r="A116" s="839"/>
      <c r="B116" s="841"/>
      <c r="C116" s="434" t="s">
        <v>233</v>
      </c>
      <c r="D116" s="595">
        <f>SUM(D115)</f>
        <v>1206</v>
      </c>
      <c r="E116" s="491">
        <f>SUM(E115)</f>
        <v>1220</v>
      </c>
      <c r="F116" s="491">
        <f>SUM(F115)</f>
        <v>1220</v>
      </c>
      <c r="G116" s="501">
        <f>SUM(G115)</f>
        <v>1270</v>
      </c>
    </row>
    <row r="117" spans="1:7" s="40" customFormat="1" ht="15" customHeight="1" x14ac:dyDescent="0.25">
      <c r="A117" s="851" t="s">
        <v>118</v>
      </c>
      <c r="B117" s="850" t="s">
        <v>600</v>
      </c>
      <c r="C117" s="445" t="s">
        <v>232</v>
      </c>
      <c r="D117" s="596">
        <v>10049</v>
      </c>
      <c r="E117" s="207">
        <v>12164</v>
      </c>
      <c r="F117" s="207">
        <v>12137</v>
      </c>
      <c r="G117" s="504">
        <v>6739</v>
      </c>
    </row>
    <row r="118" spans="1:7" s="40" customFormat="1" ht="15" customHeight="1" x14ac:dyDescent="0.25">
      <c r="A118" s="844"/>
      <c r="B118" s="847"/>
      <c r="C118" s="507" t="s">
        <v>233</v>
      </c>
      <c r="D118" s="595">
        <f>SUM(D117)</f>
        <v>10049</v>
      </c>
      <c r="E118" s="491">
        <f>SUM(E117)</f>
        <v>12164</v>
      </c>
      <c r="F118" s="491">
        <f>SUM(F117)</f>
        <v>12137</v>
      </c>
      <c r="G118" s="501">
        <f>SUM(G117)</f>
        <v>6739</v>
      </c>
    </row>
    <row r="119" spans="1:7" s="40" customFormat="1" ht="15" customHeight="1" x14ac:dyDescent="0.25">
      <c r="A119" s="830" t="s">
        <v>119</v>
      </c>
      <c r="B119" s="835" t="s">
        <v>585</v>
      </c>
      <c r="C119" s="505" t="s">
        <v>234</v>
      </c>
      <c r="D119" s="597">
        <v>100</v>
      </c>
      <c r="E119" s="492">
        <v>457</v>
      </c>
      <c r="F119" s="492">
        <v>457</v>
      </c>
      <c r="G119" s="503">
        <v>200</v>
      </c>
    </row>
    <row r="120" spans="1:7" s="40" customFormat="1" ht="15" customHeight="1" x14ac:dyDescent="0.25">
      <c r="A120" s="834"/>
      <c r="B120" s="836"/>
      <c r="C120" s="79" t="s">
        <v>235</v>
      </c>
      <c r="D120" s="596">
        <v>147</v>
      </c>
      <c r="E120" s="207">
        <v>299</v>
      </c>
      <c r="F120" s="207">
        <v>299</v>
      </c>
      <c r="G120" s="504">
        <v>127</v>
      </c>
    </row>
    <row r="121" spans="1:7" s="40" customFormat="1" ht="15" customHeight="1" x14ac:dyDescent="0.25">
      <c r="A121" s="834"/>
      <c r="B121" s="836"/>
      <c r="C121" s="79" t="s">
        <v>231</v>
      </c>
      <c r="D121" s="596">
        <v>825</v>
      </c>
      <c r="E121" s="207">
        <v>269</v>
      </c>
      <c r="F121" s="207">
        <v>258</v>
      </c>
      <c r="G121" s="504">
        <v>725</v>
      </c>
    </row>
    <row r="122" spans="1:7" s="40" customFormat="1" ht="15" customHeight="1" x14ac:dyDescent="0.25">
      <c r="A122" s="831"/>
      <c r="B122" s="837"/>
      <c r="C122" s="434" t="s">
        <v>233</v>
      </c>
      <c r="D122" s="595">
        <f>SUM(D119:D121)</f>
        <v>1072</v>
      </c>
      <c r="E122" s="491">
        <f>SUM(E119:E121)</f>
        <v>1025</v>
      </c>
      <c r="F122" s="491">
        <f>SUM(F119:F121)</f>
        <v>1014</v>
      </c>
      <c r="G122" s="501">
        <f>SUM(G119:G121)</f>
        <v>1052</v>
      </c>
    </row>
    <row r="123" spans="1:7" s="40" customFormat="1" ht="15" customHeight="1" x14ac:dyDescent="0.25">
      <c r="A123" s="851" t="s">
        <v>120</v>
      </c>
      <c r="B123" s="850" t="s">
        <v>573</v>
      </c>
      <c r="C123" s="445" t="s">
        <v>231</v>
      </c>
      <c r="D123" s="596">
        <v>200</v>
      </c>
      <c r="E123" s="207">
        <v>0</v>
      </c>
      <c r="F123" s="207">
        <v>0</v>
      </c>
      <c r="G123" s="504">
        <v>0</v>
      </c>
    </row>
    <row r="124" spans="1:7" s="40" customFormat="1" ht="15" customHeight="1" x14ac:dyDescent="0.25">
      <c r="A124" s="844"/>
      <c r="B124" s="847"/>
      <c r="C124" s="507" t="s">
        <v>233</v>
      </c>
      <c r="D124" s="595">
        <f>SUM(D123:D123)</f>
        <v>200</v>
      </c>
      <c r="E124" s="491">
        <f>SUM(E123:E123)</f>
        <v>0</v>
      </c>
      <c r="F124" s="491">
        <f>SUM(F123)</f>
        <v>0</v>
      </c>
      <c r="G124" s="501">
        <f>SUM(G123:G123)</f>
        <v>0</v>
      </c>
    </row>
    <row r="125" spans="1:7" s="40" customFormat="1" ht="15" customHeight="1" x14ac:dyDescent="0.25">
      <c r="A125" s="834" t="s">
        <v>121</v>
      </c>
      <c r="B125" s="856" t="s">
        <v>652</v>
      </c>
      <c r="C125" s="445" t="s">
        <v>240</v>
      </c>
      <c r="D125" s="596">
        <v>150</v>
      </c>
      <c r="E125" s="207">
        <v>150</v>
      </c>
      <c r="F125" s="207">
        <v>100</v>
      </c>
      <c r="G125" s="504">
        <v>0</v>
      </c>
    </row>
    <row r="126" spans="1:7" s="40" customFormat="1" ht="15" customHeight="1" x14ac:dyDescent="0.25">
      <c r="A126" s="831"/>
      <c r="B126" s="833"/>
      <c r="C126" s="507" t="s">
        <v>233</v>
      </c>
      <c r="D126" s="595">
        <f>SUM(D125)</f>
        <v>150</v>
      </c>
      <c r="E126" s="491">
        <f>SUM(E125)</f>
        <v>150</v>
      </c>
      <c r="F126" s="491">
        <f>SUM(F125)</f>
        <v>100</v>
      </c>
      <c r="G126" s="501">
        <f>SUM(G125)</f>
        <v>0</v>
      </c>
    </row>
    <row r="127" spans="1:7" s="40" customFormat="1" ht="15" customHeight="1" x14ac:dyDescent="0.25">
      <c r="A127" s="851" t="s">
        <v>122</v>
      </c>
      <c r="B127" s="850" t="s">
        <v>597</v>
      </c>
      <c r="C127" s="521" t="s">
        <v>234</v>
      </c>
      <c r="D127" s="597">
        <v>276</v>
      </c>
      <c r="E127" s="492">
        <v>276</v>
      </c>
      <c r="F127" s="492">
        <v>276</v>
      </c>
      <c r="G127" s="503">
        <v>0</v>
      </c>
    </row>
    <row r="128" spans="1:7" s="40" customFormat="1" ht="15" customHeight="1" x14ac:dyDescent="0.25">
      <c r="A128" s="843"/>
      <c r="B128" s="846"/>
      <c r="C128" s="208" t="s">
        <v>241</v>
      </c>
      <c r="D128" s="596">
        <v>67</v>
      </c>
      <c r="E128" s="207">
        <v>67</v>
      </c>
      <c r="F128" s="207">
        <v>67</v>
      </c>
      <c r="G128" s="504">
        <v>0</v>
      </c>
    </row>
    <row r="129" spans="1:7" s="40" customFormat="1" ht="15" customHeight="1" x14ac:dyDescent="0.25">
      <c r="A129" s="843"/>
      <c r="B129" s="846"/>
      <c r="C129" s="208" t="s">
        <v>417</v>
      </c>
      <c r="D129" s="596">
        <v>127</v>
      </c>
      <c r="E129" s="207">
        <v>0</v>
      </c>
      <c r="F129" s="207">
        <v>0</v>
      </c>
      <c r="G129" s="504">
        <v>0</v>
      </c>
    </row>
    <row r="130" spans="1:7" s="40" customFormat="1" ht="15" customHeight="1" x14ac:dyDescent="0.25">
      <c r="A130" s="843"/>
      <c r="B130" s="846"/>
      <c r="C130" s="208" t="s">
        <v>232</v>
      </c>
      <c r="D130" s="596">
        <v>0</v>
      </c>
      <c r="E130" s="207">
        <v>0</v>
      </c>
      <c r="F130" s="207">
        <v>0</v>
      </c>
      <c r="G130" s="504">
        <v>300</v>
      </c>
    </row>
    <row r="131" spans="1:7" s="40" customFormat="1" ht="15" customHeight="1" x14ac:dyDescent="0.25">
      <c r="A131" s="844"/>
      <c r="B131" s="847"/>
      <c r="C131" s="522" t="s">
        <v>233</v>
      </c>
      <c r="D131" s="595">
        <f>SUM(D127:D130)</f>
        <v>470</v>
      </c>
      <c r="E131" s="491">
        <f>SUM(E127:E130)</f>
        <v>343</v>
      </c>
      <c r="F131" s="491">
        <f>SUM(F127:F130)</f>
        <v>343</v>
      </c>
      <c r="G131" s="501">
        <f>SUM(G127:G130)</f>
        <v>300</v>
      </c>
    </row>
    <row r="132" spans="1:7" s="40" customFormat="1" ht="15" customHeight="1" x14ac:dyDescent="0.25">
      <c r="A132" s="830" t="s">
        <v>123</v>
      </c>
      <c r="B132" s="832" t="s">
        <v>595</v>
      </c>
      <c r="C132" s="445" t="s">
        <v>240</v>
      </c>
      <c r="D132" s="596">
        <v>137</v>
      </c>
      <c r="E132" s="207">
        <v>170</v>
      </c>
      <c r="F132" s="207">
        <v>170</v>
      </c>
      <c r="G132" s="504">
        <v>0</v>
      </c>
    </row>
    <row r="133" spans="1:7" s="40" customFormat="1" ht="15" customHeight="1" x14ac:dyDescent="0.25">
      <c r="A133" s="831"/>
      <c r="B133" s="833"/>
      <c r="C133" s="507" t="s">
        <v>233</v>
      </c>
      <c r="D133" s="595">
        <f>SUM(D132)</f>
        <v>137</v>
      </c>
      <c r="E133" s="491">
        <f>SUM(E132)</f>
        <v>170</v>
      </c>
      <c r="F133" s="491">
        <f>SUM(F132)</f>
        <v>170</v>
      </c>
      <c r="G133" s="501">
        <f>SUM(G132)</f>
        <v>0</v>
      </c>
    </row>
    <row r="134" spans="1:7" s="40" customFormat="1" ht="15" customHeight="1" x14ac:dyDescent="0.25">
      <c r="A134" s="830" t="s">
        <v>124</v>
      </c>
      <c r="B134" s="832" t="s">
        <v>596</v>
      </c>
      <c r="C134" s="445" t="s">
        <v>240</v>
      </c>
      <c r="D134" s="596">
        <v>60</v>
      </c>
      <c r="E134" s="207">
        <v>174</v>
      </c>
      <c r="F134" s="207">
        <v>174</v>
      </c>
      <c r="G134" s="504">
        <v>0</v>
      </c>
    </row>
    <row r="135" spans="1:7" s="40" customFormat="1" ht="15" customHeight="1" x14ac:dyDescent="0.25">
      <c r="A135" s="831"/>
      <c r="B135" s="833"/>
      <c r="C135" s="507" t="s">
        <v>233</v>
      </c>
      <c r="D135" s="595">
        <f>SUM(D134)</f>
        <v>60</v>
      </c>
      <c r="E135" s="491">
        <f>SUM(E134)</f>
        <v>174</v>
      </c>
      <c r="F135" s="491">
        <f>SUM(F134)</f>
        <v>174</v>
      </c>
      <c r="G135" s="501">
        <f>SUM(G134)</f>
        <v>0</v>
      </c>
    </row>
    <row r="136" spans="1:7" s="40" customFormat="1" ht="15" customHeight="1" x14ac:dyDescent="0.25">
      <c r="A136" s="830" t="s">
        <v>125</v>
      </c>
      <c r="B136" s="832" t="s">
        <v>793</v>
      </c>
      <c r="C136" s="445" t="s">
        <v>240</v>
      </c>
      <c r="D136" s="596">
        <v>0</v>
      </c>
      <c r="E136" s="207">
        <v>0</v>
      </c>
      <c r="F136" s="207">
        <v>0</v>
      </c>
      <c r="G136" s="504">
        <v>300</v>
      </c>
    </row>
    <row r="137" spans="1:7" s="40" customFormat="1" ht="15" customHeight="1" x14ac:dyDescent="0.25">
      <c r="A137" s="831"/>
      <c r="B137" s="833"/>
      <c r="C137" s="507" t="s">
        <v>233</v>
      </c>
      <c r="D137" s="595">
        <f>SUM(D136)</f>
        <v>0</v>
      </c>
      <c r="E137" s="491">
        <f>SUM(E136)</f>
        <v>0</v>
      </c>
      <c r="F137" s="491">
        <f>SUM(F136)</f>
        <v>0</v>
      </c>
      <c r="G137" s="501">
        <f>SUM(G136)</f>
        <v>300</v>
      </c>
    </row>
    <row r="138" spans="1:7" s="40" customFormat="1" ht="15" customHeight="1" x14ac:dyDescent="0.25">
      <c r="A138" s="843" t="s">
        <v>125</v>
      </c>
      <c r="B138" s="846" t="s">
        <v>598</v>
      </c>
      <c r="C138" s="445" t="s">
        <v>240</v>
      </c>
      <c r="D138" s="596">
        <v>420</v>
      </c>
      <c r="E138" s="207">
        <v>220</v>
      </c>
      <c r="F138" s="207">
        <v>206</v>
      </c>
      <c r="G138" s="504">
        <v>250</v>
      </c>
    </row>
    <row r="139" spans="1:7" s="40" customFormat="1" ht="15" customHeight="1" x14ac:dyDescent="0.25">
      <c r="A139" s="843"/>
      <c r="B139" s="846"/>
      <c r="C139" s="445" t="s">
        <v>214</v>
      </c>
      <c r="D139" s="596">
        <v>590</v>
      </c>
      <c r="E139" s="207">
        <v>610</v>
      </c>
      <c r="F139" s="207">
        <v>610</v>
      </c>
      <c r="G139" s="504">
        <v>610</v>
      </c>
    </row>
    <row r="140" spans="1:7" s="40" customFormat="1" ht="15" customHeight="1" x14ac:dyDescent="0.25">
      <c r="A140" s="844"/>
      <c r="B140" s="847"/>
      <c r="C140" s="507" t="s">
        <v>233</v>
      </c>
      <c r="D140" s="595">
        <f>SUM(D138:D139)</f>
        <v>1010</v>
      </c>
      <c r="E140" s="491">
        <f>SUM(E138:E139)</f>
        <v>830</v>
      </c>
      <c r="F140" s="491">
        <f>SUM(F138:F139)</f>
        <v>816</v>
      </c>
      <c r="G140" s="501">
        <f>SUM(G138:G139)</f>
        <v>860</v>
      </c>
    </row>
    <row r="141" spans="1:7" s="40" customFormat="1" ht="15" customHeight="1" x14ac:dyDescent="0.25">
      <c r="A141" s="830" t="s">
        <v>126</v>
      </c>
      <c r="B141" s="832" t="s">
        <v>599</v>
      </c>
      <c r="C141" s="508" t="s">
        <v>240</v>
      </c>
      <c r="D141" s="597">
        <v>2950</v>
      </c>
      <c r="E141" s="492">
        <v>2950</v>
      </c>
      <c r="F141" s="492">
        <v>1801</v>
      </c>
      <c r="G141" s="503">
        <v>2700</v>
      </c>
    </row>
    <row r="142" spans="1:7" s="40" customFormat="1" ht="15" customHeight="1" x14ac:dyDescent="0.25">
      <c r="A142" s="834"/>
      <c r="B142" s="856"/>
      <c r="C142" s="445" t="s">
        <v>417</v>
      </c>
      <c r="D142" s="596">
        <v>250</v>
      </c>
      <c r="E142" s="207">
        <v>250</v>
      </c>
      <c r="F142" s="207">
        <v>46</v>
      </c>
      <c r="G142" s="504">
        <v>250</v>
      </c>
    </row>
    <row r="143" spans="1:7" s="40" customFormat="1" ht="15" customHeight="1" x14ac:dyDescent="0.25">
      <c r="A143" s="834"/>
      <c r="B143" s="856"/>
      <c r="C143" s="445" t="s">
        <v>234</v>
      </c>
      <c r="D143" s="596">
        <v>2384</v>
      </c>
      <c r="E143" s="207">
        <v>2292</v>
      </c>
      <c r="F143" s="207">
        <v>2292</v>
      </c>
      <c r="G143" s="504">
        <v>1444</v>
      </c>
    </row>
    <row r="144" spans="1:7" s="40" customFormat="1" ht="15" customHeight="1" x14ac:dyDescent="0.25">
      <c r="A144" s="834"/>
      <c r="B144" s="856"/>
      <c r="C144" s="445" t="s">
        <v>235</v>
      </c>
      <c r="D144" s="596">
        <v>1465</v>
      </c>
      <c r="E144" s="207">
        <v>1291</v>
      </c>
      <c r="F144" s="207">
        <v>1291</v>
      </c>
      <c r="G144" s="504">
        <v>871</v>
      </c>
    </row>
    <row r="145" spans="1:7" s="40" customFormat="1" ht="15" customHeight="1" thickBot="1" x14ac:dyDescent="0.3">
      <c r="A145" s="857"/>
      <c r="B145" s="858"/>
      <c r="C145" s="520" t="s">
        <v>233</v>
      </c>
      <c r="D145" s="598">
        <f>SUM(D141:D144)</f>
        <v>7049</v>
      </c>
      <c r="E145" s="667">
        <f>SUM(E141:E144)</f>
        <v>6783</v>
      </c>
      <c r="F145" s="667">
        <f>SUM(F141:F144)</f>
        <v>5430</v>
      </c>
      <c r="G145" s="509">
        <f>SUM(G141:G144)</f>
        <v>5265</v>
      </c>
    </row>
    <row r="146" spans="1:7" s="40" customFormat="1" ht="15" customHeight="1" thickTop="1" x14ac:dyDescent="0.25">
      <c r="A146" s="44"/>
      <c r="B146" s="510"/>
      <c r="C146" s="59"/>
      <c r="D146" s="457"/>
      <c r="E146" s="457"/>
      <c r="F146" s="457"/>
      <c r="G146" s="457"/>
    </row>
    <row r="147" spans="1:7" ht="15" customHeight="1" x14ac:dyDescent="0.25">
      <c r="B147" s="189"/>
      <c r="D147" s="190">
        <f>D64+D61+D59+D100+D116+D25+D73+D14+D30+D34+D50+D67+D40+D122+D43+D46+D76+D78+D85+D80+D83+D133+D135+D126+D145+D131+D140+D118+D38+D56+D107+D113+D90+D124+D96+D20+D55</f>
        <v>400794</v>
      </c>
      <c r="E147" s="190">
        <f t="shared" ref="E147:F147" si="0">E64+E61+E59+E100+E116+E25+E73+E14+E30+E34+E50+E67+E40+E122+E43+E46+E76+E78+E85+E80+E83+E133+E135+E126+E145+E131+E140+E118+E38+E56+E107+E113+E90+E124+E96+E20+E55</f>
        <v>448826</v>
      </c>
      <c r="F147" s="190">
        <f t="shared" si="0"/>
        <v>241555.4</v>
      </c>
      <c r="G147" s="190">
        <f>G64+G61+G59+G100+G116+G25+G73+G14+G30+G34+G50+G67+G40+G122+G43+G46+G76+G78+G85+G80+G83+G133+G135+G126+G145+G131+G140+G118+G38+G137+G107+G113+G90+G124+G96+G20+G55</f>
        <v>425186</v>
      </c>
    </row>
    <row r="148" spans="1:7" x14ac:dyDescent="0.25">
      <c r="D148" s="190"/>
      <c r="E148" s="190"/>
      <c r="F148" s="190"/>
      <c r="G148" s="190"/>
    </row>
  </sheetData>
  <sheetProtection selectLockedCells="1" selectUnlockedCells="1"/>
  <mergeCells count="76">
    <mergeCell ref="A22:A25"/>
    <mergeCell ref="B22:B25"/>
    <mergeCell ref="A68:A74"/>
    <mergeCell ref="B68:B74"/>
    <mergeCell ref="A47:A50"/>
    <mergeCell ref="B47:B50"/>
    <mergeCell ref="A44:A46"/>
    <mergeCell ref="B44:B46"/>
    <mergeCell ref="A65:A67"/>
    <mergeCell ref="B65:B67"/>
    <mergeCell ref="A26:A30"/>
    <mergeCell ref="B26:B30"/>
    <mergeCell ref="A31:A34"/>
    <mergeCell ref="B31:B34"/>
    <mergeCell ref="A39:A40"/>
    <mergeCell ref="B39:B40"/>
    <mergeCell ref="A141:A145"/>
    <mergeCell ref="B141:B145"/>
    <mergeCell ref="A79:A80"/>
    <mergeCell ref="B79:B80"/>
    <mergeCell ref="A81:A83"/>
    <mergeCell ref="B81:B83"/>
    <mergeCell ref="A119:A122"/>
    <mergeCell ref="B119:B122"/>
    <mergeCell ref="A115:A116"/>
    <mergeCell ref="B115:B116"/>
    <mergeCell ref="A138:A140"/>
    <mergeCell ref="B138:B140"/>
    <mergeCell ref="A117:A118"/>
    <mergeCell ref="B117:B118"/>
    <mergeCell ref="A127:A131"/>
    <mergeCell ref="B127:B131"/>
    <mergeCell ref="A134:A135"/>
    <mergeCell ref="B134:B135"/>
    <mergeCell ref="A132:A133"/>
    <mergeCell ref="B132:B133"/>
    <mergeCell ref="A125:A126"/>
    <mergeCell ref="B125:B126"/>
    <mergeCell ref="A75:A76"/>
    <mergeCell ref="B75:B76"/>
    <mergeCell ref="A98:A100"/>
    <mergeCell ref="B98:B100"/>
    <mergeCell ref="A108:A114"/>
    <mergeCell ref="B108:B114"/>
    <mergeCell ref="A103:A107"/>
    <mergeCell ref="B103:B107"/>
    <mergeCell ref="A91:A97"/>
    <mergeCell ref="B91:B97"/>
    <mergeCell ref="A86:A90"/>
    <mergeCell ref="B86:B90"/>
    <mergeCell ref="A77:A78"/>
    <mergeCell ref="B77:B78"/>
    <mergeCell ref="A84:A85"/>
    <mergeCell ref="B84:B85"/>
    <mergeCell ref="A10:A15"/>
    <mergeCell ref="B10:B15"/>
    <mergeCell ref="A4:G4"/>
    <mergeCell ref="A5:G5"/>
    <mergeCell ref="B16:B21"/>
    <mergeCell ref="A16:A21"/>
    <mergeCell ref="A136:A137"/>
    <mergeCell ref="B136:B137"/>
    <mergeCell ref="A35:A38"/>
    <mergeCell ref="B35:B38"/>
    <mergeCell ref="A57:A59"/>
    <mergeCell ref="B57:B59"/>
    <mergeCell ref="A41:A43"/>
    <mergeCell ref="B41:B43"/>
    <mergeCell ref="A53:A56"/>
    <mergeCell ref="B53:B56"/>
    <mergeCell ref="A62:A64"/>
    <mergeCell ref="B62:B64"/>
    <mergeCell ref="A60:A61"/>
    <mergeCell ref="B60:B61"/>
    <mergeCell ref="A123:A124"/>
    <mergeCell ref="B123:B124"/>
  </mergeCells>
  <phoneticPr fontId="17" type="noConversion"/>
  <pageMargins left="0.25" right="0.25" top="0.75" bottom="0.75" header="0.3" footer="0.3"/>
  <pageSetup paperSize="9" scale="98" firstPageNumber="0" orientation="portrait" r:id="rId1"/>
  <headerFooter alignWithMargins="0"/>
  <rowBreaks count="2" manualBreakCount="2">
    <brk id="51" max="5" man="1"/>
    <brk id="10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39" sqref="F39"/>
    </sheetView>
  </sheetViews>
  <sheetFormatPr defaultRowHeight="12.5" x14ac:dyDescent="0.25"/>
  <cols>
    <col min="1" max="1" width="5.7265625" style="1" customWidth="1"/>
    <col min="2" max="3" width="25.7265625" style="1" customWidth="1"/>
    <col min="4" max="7" width="9.7265625" style="1" customWidth="1"/>
    <col min="8" max="8" width="9.1796875" style="1"/>
  </cols>
  <sheetData>
    <row r="1" spans="1:11" s="40" customFormat="1" ht="15" customHeight="1" x14ac:dyDescent="0.25">
      <c r="G1" s="2" t="s">
        <v>685</v>
      </c>
      <c r="H1" s="2"/>
      <c r="I1" s="2"/>
      <c r="J1" s="2"/>
      <c r="K1" s="2"/>
    </row>
    <row r="2" spans="1:11" s="40" customFormat="1" ht="15" customHeight="1" x14ac:dyDescent="0.25">
      <c r="G2" s="2" t="str">
        <f>'2.sz. melléklet'!G2</f>
        <v>az 1/2016. (II.    .) önkormányzati rendelethez</v>
      </c>
      <c r="H2" s="3"/>
      <c r="I2" s="3"/>
      <c r="J2" s="3"/>
    </row>
    <row r="3" spans="1:11" s="40" customFormat="1" ht="15" customHeight="1" x14ac:dyDescent="0.25">
      <c r="A3" s="42"/>
      <c r="B3" s="43"/>
      <c r="C3" s="43"/>
      <c r="D3" s="43"/>
      <c r="E3" s="43"/>
      <c r="F3" s="43"/>
      <c r="G3" s="43"/>
      <c r="H3" s="43"/>
    </row>
    <row r="4" spans="1:11" s="40" customFormat="1" ht="15" customHeight="1" x14ac:dyDescent="0.25">
      <c r="A4" s="42"/>
      <c r="B4" s="43"/>
      <c r="C4" s="43"/>
      <c r="D4" s="43"/>
      <c r="E4" s="43"/>
      <c r="F4" s="43"/>
      <c r="G4" s="43"/>
      <c r="H4" s="43"/>
    </row>
    <row r="5" spans="1:11" s="40" customFormat="1" ht="15" customHeight="1" x14ac:dyDescent="0.25">
      <c r="A5" s="760" t="s">
        <v>785</v>
      </c>
      <c r="B5" s="760"/>
      <c r="C5" s="760"/>
      <c r="D5" s="760"/>
      <c r="E5" s="760"/>
      <c r="F5" s="760"/>
      <c r="G5" s="760"/>
      <c r="H5" s="43"/>
    </row>
    <row r="6" spans="1:11" s="40" customFormat="1" ht="15" customHeight="1" x14ac:dyDescent="0.25">
      <c r="A6" s="760" t="s">
        <v>781</v>
      </c>
      <c r="B6" s="760"/>
      <c r="C6" s="760"/>
      <c r="D6" s="760"/>
      <c r="E6" s="760"/>
      <c r="F6" s="760"/>
      <c r="G6" s="760"/>
      <c r="H6" s="43"/>
    </row>
    <row r="7" spans="1:11" s="40" customFormat="1" ht="15" customHeight="1" thickBot="1" x14ac:dyDescent="0.3">
      <c r="A7" s="42"/>
      <c r="B7" s="42"/>
      <c r="C7" s="42"/>
      <c r="D7" s="42"/>
      <c r="E7" s="42"/>
      <c r="F7" s="6"/>
      <c r="G7" s="6" t="s">
        <v>0</v>
      </c>
      <c r="H7" s="43"/>
      <c r="I7" s="43"/>
      <c r="J7" s="43"/>
    </row>
    <row r="8" spans="1:11" s="40" customFormat="1" ht="15" customHeight="1" thickTop="1" x14ac:dyDescent="0.25">
      <c r="A8" s="493" t="s">
        <v>650</v>
      </c>
      <c r="B8" s="138" t="s">
        <v>226</v>
      </c>
      <c r="C8" s="9" t="s">
        <v>227</v>
      </c>
      <c r="D8" s="577" t="s">
        <v>649</v>
      </c>
      <c r="E8" s="637" t="s">
        <v>649</v>
      </c>
      <c r="F8" s="637" t="s">
        <v>649</v>
      </c>
      <c r="G8" s="494" t="s">
        <v>782</v>
      </c>
      <c r="H8" s="43"/>
      <c r="I8" s="43"/>
      <c r="J8" s="43"/>
    </row>
    <row r="9" spans="1:11" s="40" customFormat="1" ht="23" x14ac:dyDescent="0.25">
      <c r="A9" s="495" t="s">
        <v>651</v>
      </c>
      <c r="B9" s="496" t="s">
        <v>228</v>
      </c>
      <c r="C9" s="187" t="s">
        <v>229</v>
      </c>
      <c r="D9" s="592" t="s">
        <v>230</v>
      </c>
      <c r="E9" s="657" t="s">
        <v>783</v>
      </c>
      <c r="F9" s="657" t="s">
        <v>784</v>
      </c>
      <c r="G9" s="497" t="s">
        <v>230</v>
      </c>
      <c r="H9" s="43"/>
      <c r="I9" s="43"/>
      <c r="J9" s="43"/>
    </row>
    <row r="10" spans="1:11" s="40" customFormat="1" ht="15" customHeight="1" thickBot="1" x14ac:dyDescent="0.3">
      <c r="A10" s="498" t="s">
        <v>3</v>
      </c>
      <c r="B10" s="105" t="s">
        <v>4</v>
      </c>
      <c r="C10" s="13" t="s">
        <v>5</v>
      </c>
      <c r="D10" s="593" t="s">
        <v>6</v>
      </c>
      <c r="E10" s="638" t="s">
        <v>7</v>
      </c>
      <c r="F10" s="638" t="s">
        <v>8</v>
      </c>
      <c r="G10" s="499" t="s">
        <v>9</v>
      </c>
      <c r="H10" s="43"/>
      <c r="I10" s="43"/>
      <c r="J10" s="43"/>
    </row>
    <row r="11" spans="1:11" s="40" customFormat="1" ht="15" customHeight="1" thickTop="1" x14ac:dyDescent="0.25">
      <c r="A11" s="862" t="s">
        <v>13</v>
      </c>
      <c r="B11" s="863" t="s">
        <v>573</v>
      </c>
      <c r="C11" s="381" t="s">
        <v>231</v>
      </c>
      <c r="D11" s="209">
        <v>1200</v>
      </c>
      <c r="E11" s="209">
        <v>1301</v>
      </c>
      <c r="F11" s="209">
        <v>1301</v>
      </c>
      <c r="G11" s="583">
        <v>1094</v>
      </c>
      <c r="H11" s="43"/>
      <c r="I11" s="43"/>
      <c r="J11" s="43"/>
    </row>
    <row r="12" spans="1:11" s="40" customFormat="1" ht="15" customHeight="1" x14ac:dyDescent="0.25">
      <c r="A12" s="831"/>
      <c r="B12" s="837"/>
      <c r="C12" s="500" t="s">
        <v>233</v>
      </c>
      <c r="D12" s="491">
        <f>SUM(D11)</f>
        <v>1200</v>
      </c>
      <c r="E12" s="491">
        <f t="shared" ref="E12:F12" si="0">SUM(E11)</f>
        <v>1301</v>
      </c>
      <c r="F12" s="491">
        <f t="shared" si="0"/>
        <v>1301</v>
      </c>
      <c r="G12" s="501">
        <f>SUM(G11)</f>
        <v>1094</v>
      </c>
      <c r="H12" s="43"/>
      <c r="I12" s="43"/>
      <c r="J12" s="43"/>
    </row>
    <row r="13" spans="1:11" s="40" customFormat="1" ht="15" customHeight="1" x14ac:dyDescent="0.25">
      <c r="A13" s="830" t="s">
        <v>14</v>
      </c>
      <c r="B13" s="835" t="s">
        <v>588</v>
      </c>
      <c r="C13" s="502" t="s">
        <v>242</v>
      </c>
      <c r="D13" s="492">
        <v>10622</v>
      </c>
      <c r="E13" s="492">
        <v>10568</v>
      </c>
      <c r="F13" s="492">
        <v>10568</v>
      </c>
      <c r="G13" s="503">
        <v>11300</v>
      </c>
      <c r="H13" s="43"/>
      <c r="I13" s="43"/>
      <c r="J13" s="43"/>
    </row>
    <row r="14" spans="1:11" s="40" customFormat="1" ht="15" customHeight="1" x14ac:dyDescent="0.25">
      <c r="A14" s="834"/>
      <c r="B14" s="836"/>
      <c r="C14" s="59" t="s">
        <v>243</v>
      </c>
      <c r="D14" s="207">
        <v>2868</v>
      </c>
      <c r="E14" s="207">
        <v>2845</v>
      </c>
      <c r="F14" s="207">
        <v>2845</v>
      </c>
      <c r="G14" s="504">
        <v>2991</v>
      </c>
      <c r="H14" s="43"/>
      <c r="I14" s="43"/>
      <c r="J14" s="43"/>
    </row>
    <row r="15" spans="1:11" s="40" customFormat="1" ht="15" customHeight="1" x14ac:dyDescent="0.25">
      <c r="A15" s="831"/>
      <c r="B15" s="837"/>
      <c r="C15" s="500" t="s">
        <v>233</v>
      </c>
      <c r="D15" s="491">
        <f>SUM(D13:D14)</f>
        <v>13490</v>
      </c>
      <c r="E15" s="491">
        <f t="shared" ref="E15:F15" si="1">SUM(E13:E14)</f>
        <v>13413</v>
      </c>
      <c r="F15" s="491">
        <f t="shared" si="1"/>
        <v>13413</v>
      </c>
      <c r="G15" s="501">
        <f>SUM(G13:G14)</f>
        <v>14291</v>
      </c>
      <c r="H15" s="43"/>
      <c r="I15" s="43"/>
      <c r="J15" s="43"/>
    </row>
    <row r="16" spans="1:11" s="40" customFormat="1" ht="15" customHeight="1" x14ac:dyDescent="0.25">
      <c r="A16" s="830" t="s">
        <v>52</v>
      </c>
      <c r="B16" s="836" t="s">
        <v>589</v>
      </c>
      <c r="C16" s="59" t="s">
        <v>231</v>
      </c>
      <c r="D16" s="207">
        <v>5180</v>
      </c>
      <c r="E16" s="207">
        <v>5078</v>
      </c>
      <c r="F16" s="207">
        <v>4422</v>
      </c>
      <c r="G16" s="504">
        <v>5460</v>
      </c>
      <c r="H16" s="43"/>
      <c r="I16" s="43"/>
      <c r="J16" s="43"/>
    </row>
    <row r="17" spans="1:10" ht="15" customHeight="1" thickBot="1" x14ac:dyDescent="0.3">
      <c r="A17" s="860"/>
      <c r="B17" s="861"/>
      <c r="C17" s="65" t="s">
        <v>233</v>
      </c>
      <c r="D17" s="210">
        <f>SUM(D16:D16)</f>
        <v>5180</v>
      </c>
      <c r="E17" s="210">
        <f t="shared" ref="E17:F17" si="2">SUM(E16:E16)</f>
        <v>5078</v>
      </c>
      <c r="F17" s="210">
        <f t="shared" si="2"/>
        <v>4422</v>
      </c>
      <c r="G17" s="599">
        <f>SUM(G16:G16)</f>
        <v>5460</v>
      </c>
      <c r="I17" s="1"/>
      <c r="J17" s="1"/>
    </row>
    <row r="18" spans="1:10" ht="13" thickTop="1" x14ac:dyDescent="0.25"/>
    <row r="19" spans="1:10" x14ac:dyDescent="0.25">
      <c r="D19" s="190"/>
      <c r="E19" s="190"/>
      <c r="F19" s="190"/>
      <c r="G19" s="190"/>
    </row>
  </sheetData>
  <sheetProtection selectLockedCells="1" selectUnlockedCells="1"/>
  <mergeCells count="8">
    <mergeCell ref="A5:G5"/>
    <mergeCell ref="A6:G6"/>
    <mergeCell ref="A16:A17"/>
    <mergeCell ref="B16:B17"/>
    <mergeCell ref="A11:A12"/>
    <mergeCell ref="B11:B12"/>
    <mergeCell ref="A13:A15"/>
    <mergeCell ref="B13:B1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C21" sqref="C21"/>
    </sheetView>
  </sheetViews>
  <sheetFormatPr defaultColWidth="11.54296875" defaultRowHeight="12.5" x14ac:dyDescent="0.25"/>
  <cols>
    <col min="1" max="1" width="4.7265625" style="1" customWidth="1"/>
    <col min="2" max="2" width="30.7265625" style="1" customWidth="1"/>
    <col min="3" max="6" width="8.7265625" style="1" customWidth="1"/>
    <col min="7" max="7" width="4.7265625" style="1" customWidth="1"/>
    <col min="8" max="8" width="30.7265625" style="1" customWidth="1"/>
    <col min="9" max="10" width="8.7265625" style="1" customWidth="1"/>
    <col min="11" max="12" width="8.7265625" customWidth="1"/>
    <col min="13" max="252" width="9.1796875" customWidth="1"/>
  </cols>
  <sheetData>
    <row r="1" spans="1:12" s="40" customFormat="1" ht="15" customHeight="1" x14ac:dyDescent="0.25">
      <c r="B1" s="59"/>
      <c r="C1" s="59"/>
      <c r="D1" s="59"/>
      <c r="E1" s="59"/>
      <c r="F1" s="59"/>
      <c r="G1" s="59"/>
      <c r="H1" s="59"/>
      <c r="L1" s="2" t="s">
        <v>662</v>
      </c>
    </row>
    <row r="2" spans="1:12" s="40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1/2016. (II.    .) önkormányzati rendelethez</v>
      </c>
    </row>
    <row r="3" spans="1:12" s="40" customFormat="1" ht="6" customHeight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</row>
    <row r="4" spans="1:12" s="40" customFormat="1" ht="15" customHeight="1" x14ac:dyDescent="0.25">
      <c r="A4" s="760" t="s">
        <v>706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</row>
    <row r="5" spans="1:12" s="40" customFormat="1" ht="6" customHeight="1" x14ac:dyDescent="0.25">
      <c r="A5" s="42"/>
      <c r="B5" s="43"/>
      <c r="C5" s="43"/>
      <c r="D5" s="43"/>
      <c r="E5" s="43"/>
      <c r="F5" s="43"/>
      <c r="G5" s="42"/>
      <c r="H5" s="42"/>
      <c r="I5" s="43"/>
      <c r="J5" s="43"/>
    </row>
    <row r="6" spans="1:12" s="40" customFormat="1" ht="15" customHeight="1" thickBot="1" x14ac:dyDescent="0.3">
      <c r="A6" s="42"/>
      <c r="B6" s="43"/>
      <c r="C6" s="43"/>
      <c r="D6" s="43"/>
      <c r="E6" s="43"/>
      <c r="F6" s="43"/>
      <c r="G6" s="42"/>
      <c r="H6" s="240"/>
      <c r="L6" s="574" t="s">
        <v>0</v>
      </c>
    </row>
    <row r="7" spans="1:12" s="40" customFormat="1" ht="58.5" customHeight="1" thickTop="1" thickBot="1" x14ac:dyDescent="0.3">
      <c r="A7" s="755" t="s">
        <v>12</v>
      </c>
      <c r="B7" s="755"/>
      <c r="C7" s="676" t="s">
        <v>611</v>
      </c>
      <c r="D7" s="676" t="s">
        <v>736</v>
      </c>
      <c r="E7" s="676" t="s">
        <v>737</v>
      </c>
      <c r="F7" s="676" t="s">
        <v>738</v>
      </c>
      <c r="G7" s="756" t="s">
        <v>42</v>
      </c>
      <c r="H7" s="757"/>
      <c r="I7" s="676" t="s">
        <v>611</v>
      </c>
      <c r="J7" s="676" t="s">
        <v>736</v>
      </c>
      <c r="K7" s="676" t="s">
        <v>737</v>
      </c>
      <c r="L7" s="713" t="s">
        <v>738</v>
      </c>
    </row>
    <row r="8" spans="1:12" s="40" customFormat="1" ht="15" customHeight="1" thickTop="1" thickBot="1" x14ac:dyDescent="0.3">
      <c r="A8" s="11" t="s">
        <v>3</v>
      </c>
      <c r="B8" s="600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601" t="s">
        <v>9</v>
      </c>
      <c r="H8" s="601" t="s">
        <v>65</v>
      </c>
      <c r="I8" s="13" t="s">
        <v>11</v>
      </c>
      <c r="J8" s="13" t="s">
        <v>205</v>
      </c>
      <c r="K8" s="13" t="s">
        <v>206</v>
      </c>
      <c r="L8" s="714" t="s">
        <v>207</v>
      </c>
    </row>
    <row r="9" spans="1:12" s="40" customFormat="1" ht="15" customHeight="1" thickTop="1" x14ac:dyDescent="0.25">
      <c r="A9" s="45" t="s">
        <v>13</v>
      </c>
      <c r="B9" s="46" t="s">
        <v>12</v>
      </c>
      <c r="C9" s="578">
        <f>'8.sz. melléklet'!D70+'9.sz. melléklet'!D33</f>
        <v>57194</v>
      </c>
      <c r="D9" s="578">
        <f>'8.sz. melléklet'!E70+'9.sz. melléklet'!E33</f>
        <v>70059</v>
      </c>
      <c r="E9" s="578">
        <f>'8.sz. melléklet'!F70+'9.sz. melléklet'!F33</f>
        <v>70060</v>
      </c>
      <c r="F9" s="430">
        <f>'8.sz. melléklet'!G70+'9.sz. melléklet'!G33</f>
        <v>59683</v>
      </c>
      <c r="G9" s="55" t="s">
        <v>13</v>
      </c>
      <c r="H9" s="46" t="s">
        <v>50</v>
      </c>
      <c r="I9" s="584">
        <f>'8.sz. melléklet'!D7+'9.sz. melléklet'!D8</f>
        <v>45122</v>
      </c>
      <c r="J9" s="584">
        <f>'8.sz. melléklet'!E7+'9.sz. melléklet'!E8</f>
        <v>45516</v>
      </c>
      <c r="K9" s="584">
        <f>'8.sz. melléklet'!F7+'9.sz. melléklet'!F8</f>
        <v>45516</v>
      </c>
      <c r="L9" s="651">
        <f>'8.sz. melléklet'!G7+'9.sz. melléklet'!G8</f>
        <v>46674</v>
      </c>
    </row>
    <row r="10" spans="1:12" s="40" customFormat="1" ht="15" customHeight="1" x14ac:dyDescent="0.25">
      <c r="A10" s="17" t="s">
        <v>14</v>
      </c>
      <c r="B10" s="427" t="s">
        <v>503</v>
      </c>
      <c r="C10" s="203">
        <f>'8.sz. melléklet'!D64</f>
        <v>48050</v>
      </c>
      <c r="D10" s="203">
        <f>'8.sz. melléklet'!E64</f>
        <v>48050</v>
      </c>
      <c r="E10" s="203">
        <f>'8.sz. melléklet'!F64</f>
        <v>53433</v>
      </c>
      <c r="F10" s="31">
        <f>'8.sz. melléklet'!G64</f>
        <v>48050</v>
      </c>
      <c r="G10" s="201" t="s">
        <v>14</v>
      </c>
      <c r="H10" s="18" t="s">
        <v>51</v>
      </c>
      <c r="I10" s="203">
        <f>'8.sz. melléklet'!D18+'9.sz. melléklet'!D17</f>
        <v>13216</v>
      </c>
      <c r="J10" s="203">
        <f>'8.sz. melléklet'!E18+'9.sz. melléklet'!E17</f>
        <v>13392</v>
      </c>
      <c r="K10" s="203">
        <f>'8.sz. melléklet'!F18+'9.sz. melléklet'!F17</f>
        <v>13392</v>
      </c>
      <c r="L10" s="31">
        <f>'8.sz. melléklet'!G18+'9.sz. melléklet'!G17</f>
        <v>13708</v>
      </c>
    </row>
    <row r="11" spans="1:12" s="40" customFormat="1" ht="15" customHeight="1" x14ac:dyDescent="0.25">
      <c r="A11" s="17" t="s">
        <v>52</v>
      </c>
      <c r="B11" s="427" t="s">
        <v>504</v>
      </c>
      <c r="C11" s="203">
        <f>'8.sz. melléklet'!D65</f>
        <v>29450</v>
      </c>
      <c r="D11" s="203">
        <f>'8.sz. melléklet'!E65</f>
        <v>29124</v>
      </c>
      <c r="E11" s="203">
        <f>'8.sz. melléklet'!F65</f>
        <v>34500</v>
      </c>
      <c r="F11" s="31">
        <f>'8.sz. melléklet'!G65</f>
        <v>29150</v>
      </c>
      <c r="G11" s="201" t="s">
        <v>52</v>
      </c>
      <c r="H11" s="18" t="s">
        <v>141</v>
      </c>
      <c r="I11" s="203">
        <f>'8.sz. melléklet'!D19+'9.sz. melléklet'!D18</f>
        <v>113778</v>
      </c>
      <c r="J11" s="203">
        <f>'8.sz. melléklet'!E19+'9.sz. melléklet'!E18</f>
        <v>119304</v>
      </c>
      <c r="K11" s="203">
        <f>'8.sz. melléklet'!F19+'9.sz. melléklet'!F18</f>
        <v>98257</v>
      </c>
      <c r="L11" s="31">
        <f>'8.sz. melléklet'!G19+'9.sz. melléklet'!G18</f>
        <v>108058</v>
      </c>
    </row>
    <row r="12" spans="1:12" s="40" customFormat="1" ht="15" customHeight="1" x14ac:dyDescent="0.25">
      <c r="A12" s="17" t="s">
        <v>53</v>
      </c>
      <c r="B12" s="427" t="s">
        <v>514</v>
      </c>
      <c r="C12" s="203">
        <f>'8.sz. melléklet'!D69</f>
        <v>373</v>
      </c>
      <c r="D12" s="203">
        <f>'8.sz. melléklet'!E69</f>
        <v>406</v>
      </c>
      <c r="E12" s="203">
        <f>'8.sz. melléklet'!F69</f>
        <v>502</v>
      </c>
      <c r="F12" s="31">
        <f>'8.sz. melléklet'!G69</f>
        <v>300</v>
      </c>
      <c r="G12" s="201" t="s">
        <v>53</v>
      </c>
      <c r="H12" s="18" t="s">
        <v>57</v>
      </c>
      <c r="I12" s="203">
        <f>'8.sz. melléklet'!D29</f>
        <v>3717</v>
      </c>
      <c r="J12" s="203">
        <f>'8.sz. melléklet'!E29</f>
        <v>3664</v>
      </c>
      <c r="K12" s="203">
        <f>'8.sz. melléklet'!F29</f>
        <v>2452</v>
      </c>
      <c r="L12" s="31">
        <f>'8.sz. melléklet'!G29</f>
        <v>3250</v>
      </c>
    </row>
    <row r="13" spans="1:12" s="40" customFormat="1" ht="15" customHeight="1" x14ac:dyDescent="0.25">
      <c r="A13" s="17" t="s">
        <v>55</v>
      </c>
      <c r="B13" s="51" t="s">
        <v>554</v>
      </c>
      <c r="C13" s="203">
        <f>'8.sz. melléklet'!D58</f>
        <v>59178</v>
      </c>
      <c r="D13" s="203">
        <f>'8.sz. melléklet'!E58</f>
        <v>72515</v>
      </c>
      <c r="E13" s="203">
        <f>'8.sz. melléklet'!F58</f>
        <v>72515</v>
      </c>
      <c r="F13" s="31">
        <f>'8.sz. melléklet'!G58</f>
        <v>63752</v>
      </c>
      <c r="G13" s="201" t="s">
        <v>55</v>
      </c>
      <c r="H13" s="18" t="s">
        <v>630</v>
      </c>
      <c r="I13" s="203">
        <f>'8.sz. melléklet'!D31</f>
        <v>1513</v>
      </c>
      <c r="J13" s="203">
        <f>'8.sz. melléklet'!E31</f>
        <v>1094</v>
      </c>
      <c r="K13" s="203">
        <f>'8.sz. melléklet'!F31</f>
        <v>1094</v>
      </c>
      <c r="L13" s="31">
        <f>'8.sz. melléklet'!G31</f>
        <v>420</v>
      </c>
    </row>
    <row r="14" spans="1:12" s="40" customFormat="1" ht="15" customHeight="1" x14ac:dyDescent="0.25">
      <c r="A14" s="17" t="s">
        <v>58</v>
      </c>
      <c r="B14" s="18" t="s">
        <v>24</v>
      </c>
      <c r="C14" s="203">
        <f>'8.sz. melléklet'!D59</f>
        <v>3288</v>
      </c>
      <c r="D14" s="203">
        <f>'8.sz. melléklet'!E59</f>
        <v>5009</v>
      </c>
      <c r="E14" s="203">
        <f>'8.sz. melléklet'!F59</f>
        <v>5009</v>
      </c>
      <c r="F14" s="31">
        <f>'8.sz. melléklet'!G59</f>
        <v>734</v>
      </c>
      <c r="G14" s="201" t="s">
        <v>56</v>
      </c>
      <c r="H14" s="18" t="s">
        <v>631</v>
      </c>
      <c r="I14" s="203">
        <f>'8.sz. melléklet'!D32</f>
        <v>12511</v>
      </c>
      <c r="J14" s="203">
        <f>'8.sz. melléklet'!E32</f>
        <v>11967</v>
      </c>
      <c r="K14" s="203">
        <f>'8.sz. melléklet'!F32</f>
        <v>11935</v>
      </c>
      <c r="L14" s="31">
        <f>'8.sz. melléklet'!G32</f>
        <v>13116</v>
      </c>
    </row>
    <row r="15" spans="1:12" s="40" customFormat="1" ht="15" customHeight="1" x14ac:dyDescent="0.25">
      <c r="A15" s="17" t="s">
        <v>79</v>
      </c>
      <c r="B15" s="18" t="s">
        <v>213</v>
      </c>
      <c r="C15" s="579">
        <f>'8.sz. melléklet'!D82</f>
        <v>355</v>
      </c>
      <c r="D15" s="579">
        <f>'8.sz. melléklet'!E82</f>
        <v>228</v>
      </c>
      <c r="E15" s="579">
        <f>'8.sz. melléklet'!F82</f>
        <v>228</v>
      </c>
      <c r="F15" s="463">
        <f>'8.sz. melléklet'!G82</f>
        <v>0</v>
      </c>
      <c r="G15" s="201" t="s">
        <v>79</v>
      </c>
      <c r="H15" s="18" t="s">
        <v>54</v>
      </c>
      <c r="I15" s="203">
        <f>'8.sz. melléklet'!D33</f>
        <v>8031</v>
      </c>
      <c r="J15" s="203">
        <f>'8.sz. melléklet'!E33</f>
        <v>19544</v>
      </c>
      <c r="K15" s="203">
        <f>'8.sz. melléklet'!F33</f>
        <v>19277</v>
      </c>
      <c r="L15" s="31">
        <f>'8.sz. melléklet'!G33</f>
        <v>6444</v>
      </c>
    </row>
    <row r="16" spans="1:12" s="40" customFormat="1" ht="15" customHeight="1" x14ac:dyDescent="0.25">
      <c r="A16" s="78"/>
      <c r="B16" s="59"/>
      <c r="C16" s="586"/>
      <c r="D16" s="586"/>
      <c r="E16" s="616"/>
      <c r="F16" s="487"/>
      <c r="G16" s="201" t="s">
        <v>98</v>
      </c>
      <c r="H16" s="18" t="s">
        <v>44</v>
      </c>
      <c r="I16" s="203">
        <f>'8.sz. melléklet'!D34</f>
        <v>85651</v>
      </c>
      <c r="J16" s="203">
        <f>'8.sz. melléklet'!E34</f>
        <v>104560</v>
      </c>
      <c r="K16" s="203">
        <f>'8.sz. melléklet'!F34</f>
        <v>0</v>
      </c>
      <c r="L16" s="31">
        <f>'8.sz. melléklet'!G34</f>
        <v>83159</v>
      </c>
    </row>
    <row r="17" spans="1:12" s="40" customFormat="1" ht="15" customHeight="1" x14ac:dyDescent="0.25">
      <c r="A17" s="53"/>
      <c r="B17" s="461"/>
      <c r="C17" s="461"/>
      <c r="D17" s="461"/>
      <c r="E17" s="461"/>
      <c r="F17" s="462"/>
      <c r="G17" s="588"/>
      <c r="H17" s="52" t="s">
        <v>632</v>
      </c>
      <c r="I17" s="203"/>
      <c r="J17" s="203"/>
      <c r="K17" s="203"/>
      <c r="L17" s="31"/>
    </row>
    <row r="18" spans="1:12" s="40" customFormat="1" ht="15" customHeight="1" x14ac:dyDescent="0.25">
      <c r="A18" s="758" t="s">
        <v>59</v>
      </c>
      <c r="B18" s="758"/>
      <c r="C18" s="203">
        <f>SUM(C9:C17)</f>
        <v>197888</v>
      </c>
      <c r="D18" s="641">
        <f>SUM(D9:D17)</f>
        <v>225391</v>
      </c>
      <c r="E18" s="641">
        <f>SUM(E9:E17)</f>
        <v>236247</v>
      </c>
      <c r="F18" s="50">
        <f>SUM(F9:F17)</f>
        <v>201669</v>
      </c>
      <c r="G18" s="759"/>
      <c r="H18" s="759"/>
      <c r="I18" s="423"/>
      <c r="J18" s="423"/>
      <c r="K18" s="423"/>
      <c r="L18" s="639"/>
    </row>
    <row r="19" spans="1:12" s="40" customFormat="1" ht="15" customHeight="1" thickBot="1" x14ac:dyDescent="0.3">
      <c r="A19" s="764" t="s">
        <v>35</v>
      </c>
      <c r="B19" s="764"/>
      <c r="C19" s="580">
        <f>I20-C18</f>
        <v>85651</v>
      </c>
      <c r="D19" s="580">
        <f>J20-D18</f>
        <v>93650</v>
      </c>
      <c r="E19" s="580">
        <f>K20-E18</f>
        <v>-44324</v>
      </c>
      <c r="F19" s="639">
        <f>L20-F18</f>
        <v>73160</v>
      </c>
      <c r="G19" s="65"/>
      <c r="H19" s="65"/>
      <c r="I19" s="65"/>
      <c r="J19" s="65"/>
      <c r="K19" s="65"/>
      <c r="L19" s="66"/>
    </row>
    <row r="20" spans="1:12" s="40" customFormat="1" ht="15" customHeight="1" thickTop="1" thickBot="1" x14ac:dyDescent="0.3">
      <c r="A20" s="765" t="s">
        <v>61</v>
      </c>
      <c r="B20" s="765"/>
      <c r="C20" s="581">
        <f>SUM(C18:C19)</f>
        <v>283539</v>
      </c>
      <c r="D20" s="581">
        <f t="shared" ref="D20:E20" si="0">SUM(D18:D19)</f>
        <v>319041</v>
      </c>
      <c r="E20" s="581">
        <f t="shared" si="0"/>
        <v>191923</v>
      </c>
      <c r="F20" s="576">
        <f>SUM(F18:F19)</f>
        <v>274829</v>
      </c>
      <c r="G20" s="766" t="s">
        <v>60</v>
      </c>
      <c r="H20" s="767"/>
      <c r="I20" s="581">
        <f>SUM(I9:I19)</f>
        <v>283539</v>
      </c>
      <c r="J20" s="581">
        <f>SUM(J9:J19)</f>
        <v>319041</v>
      </c>
      <c r="K20" s="581">
        <f>SUM(K9:K19)</f>
        <v>191923</v>
      </c>
      <c r="L20" s="200">
        <f>SUM(L9:L19)</f>
        <v>274829</v>
      </c>
    </row>
    <row r="21" spans="1:12" s="40" customFormat="1" ht="15" customHeight="1" thickTop="1" x14ac:dyDescent="0.25">
      <c r="A21" s="45" t="s">
        <v>13</v>
      </c>
      <c r="B21" s="46" t="s">
        <v>22</v>
      </c>
      <c r="C21" s="425">
        <f>'8.sz. melléklet'!D79</f>
        <v>0</v>
      </c>
      <c r="D21" s="585">
        <f>'8.sz. melléklet'!E79</f>
        <v>2918</v>
      </c>
      <c r="E21" s="585">
        <f>'8.sz. melléklet'!F79</f>
        <v>2918</v>
      </c>
      <c r="F21" s="646">
        <f>'8.sz. melléklet'!G79</f>
        <v>2800</v>
      </c>
      <c r="G21" s="589" t="s">
        <v>13</v>
      </c>
      <c r="H21" s="464" t="s">
        <v>237</v>
      </c>
      <c r="I21" s="209">
        <f>'8.sz. melléklet'!D35+'9.sz. melléklet'!D25</f>
        <v>102955</v>
      </c>
      <c r="J21" s="209">
        <f>'8.sz. melléklet'!E35+'9.sz. melléklet'!E25</f>
        <v>113850</v>
      </c>
      <c r="K21" s="209">
        <f>'8.sz. melléklet'!F35+'9.sz. melléklet'!F25</f>
        <v>38041</v>
      </c>
      <c r="L21" s="652">
        <f>'8.sz. melléklet'!G35+'9.sz. melléklet'!G25</f>
        <v>149476</v>
      </c>
    </row>
    <row r="22" spans="1:12" s="40" customFormat="1" ht="15" customHeight="1" x14ac:dyDescent="0.25">
      <c r="A22" s="45" t="s">
        <v>14</v>
      </c>
      <c r="B22" s="18" t="s">
        <v>562</v>
      </c>
      <c r="C22" s="203">
        <f>'8.sz. melléklet'!D85</f>
        <v>3793</v>
      </c>
      <c r="D22" s="641">
        <f>'8.sz. melléklet'!E85</f>
        <v>347</v>
      </c>
      <c r="E22" s="641">
        <f>'8.sz. melléklet'!F85</f>
        <v>347</v>
      </c>
      <c r="F22" s="647">
        <f>'8.sz. melléklet'!G85</f>
        <v>3793</v>
      </c>
      <c r="G22" s="590" t="s">
        <v>14</v>
      </c>
      <c r="H22" s="465" t="s">
        <v>480</v>
      </c>
      <c r="I22" s="193">
        <f>'8.sz. melléklet'!D42</f>
        <v>11092</v>
      </c>
      <c r="J22" s="193">
        <f>'8.sz. melléklet'!E42</f>
        <v>10709</v>
      </c>
      <c r="K22" s="193">
        <f>'8.sz. melléklet'!F42</f>
        <v>5709</v>
      </c>
      <c r="L22" s="653">
        <f>'8.sz. melléklet'!G42</f>
        <v>0</v>
      </c>
    </row>
    <row r="23" spans="1:12" s="40" customFormat="1" ht="15" customHeight="1" x14ac:dyDescent="0.25">
      <c r="A23" s="45" t="s">
        <v>52</v>
      </c>
      <c r="B23" s="18" t="s">
        <v>563</v>
      </c>
      <c r="C23" s="203">
        <f>'8.sz. melléklet'!D62</f>
        <v>24263</v>
      </c>
      <c r="D23" s="641">
        <f>'8.sz. melléklet'!E62</f>
        <v>23641</v>
      </c>
      <c r="E23" s="641">
        <f>'8.sz. melléklet'!F62</f>
        <v>23641</v>
      </c>
      <c r="F23" s="647">
        <f>'8.sz. melléklet'!G62</f>
        <v>0</v>
      </c>
      <c r="G23" s="591" t="s">
        <v>52</v>
      </c>
      <c r="H23" s="46" t="s">
        <v>633</v>
      </c>
      <c r="I23" s="585">
        <f>'8.sz. melléklet'!D45</f>
        <v>3918</v>
      </c>
      <c r="J23" s="585">
        <f>'8.sz. melléklet'!E45</f>
        <v>5603</v>
      </c>
      <c r="K23" s="585">
        <f>'8.sz. melléklet'!F45</f>
        <v>5603</v>
      </c>
      <c r="L23" s="646">
        <f>'8.sz. melléklet'!G45</f>
        <v>375</v>
      </c>
    </row>
    <row r="24" spans="1:12" s="40" customFormat="1" ht="15" customHeight="1" x14ac:dyDescent="0.25">
      <c r="A24" s="45" t="s">
        <v>53</v>
      </c>
      <c r="B24" s="51" t="s">
        <v>561</v>
      </c>
      <c r="C24" s="203">
        <f>'8.sz. melléklet'!D61</f>
        <v>0</v>
      </c>
      <c r="D24" s="641">
        <f>'8.sz. melléklet'!E61</f>
        <v>18443</v>
      </c>
      <c r="E24" s="641">
        <f>'8.sz. melléklet'!F61</f>
        <v>18443</v>
      </c>
      <c r="F24" s="647">
        <f>'8.sz. melléklet'!G61</f>
        <v>0</v>
      </c>
      <c r="G24" s="590" t="s">
        <v>53</v>
      </c>
      <c r="H24" s="46" t="s">
        <v>634</v>
      </c>
      <c r="I24" s="466"/>
      <c r="J24" s="466"/>
      <c r="K24" s="466"/>
      <c r="L24" s="50"/>
    </row>
    <row r="25" spans="1:12" s="40" customFormat="1" ht="15" customHeight="1" x14ac:dyDescent="0.25">
      <c r="A25" s="63" t="s">
        <v>62</v>
      </c>
      <c r="B25" s="52"/>
      <c r="C25" s="203">
        <f>SUM(C21:C24)</f>
        <v>28056</v>
      </c>
      <c r="D25" s="641">
        <f>SUM(D21:D24)</f>
        <v>45349</v>
      </c>
      <c r="E25" s="641">
        <f>SUM(E21:E24)</f>
        <v>45349</v>
      </c>
      <c r="F25" s="647">
        <f>SUM(F21:F24)</f>
        <v>6593</v>
      </c>
      <c r="G25" s="59"/>
      <c r="H25" s="59"/>
      <c r="I25" s="59"/>
      <c r="J25" s="59"/>
      <c r="K25" s="644"/>
      <c r="L25" s="62"/>
    </row>
    <row r="26" spans="1:12" s="40" customFormat="1" ht="15" customHeight="1" thickBot="1" x14ac:dyDescent="0.3">
      <c r="A26" s="64" t="s">
        <v>35</v>
      </c>
      <c r="B26" s="57"/>
      <c r="C26" s="582">
        <f>I27-C25</f>
        <v>89909</v>
      </c>
      <c r="D26" s="582">
        <f>J27-D25</f>
        <v>84813</v>
      </c>
      <c r="E26" s="582">
        <f>K27-E25</f>
        <v>4004</v>
      </c>
      <c r="F26" s="648">
        <f>L27-F25</f>
        <v>143258</v>
      </c>
      <c r="G26" s="65"/>
      <c r="H26" s="65"/>
      <c r="I26" s="65"/>
      <c r="J26" s="65"/>
      <c r="K26" s="65"/>
      <c r="L26" s="66"/>
    </row>
    <row r="27" spans="1:12" s="40" customFormat="1" ht="15" customHeight="1" thickTop="1" thickBot="1" x14ac:dyDescent="0.3">
      <c r="A27" s="765" t="s">
        <v>63</v>
      </c>
      <c r="B27" s="765"/>
      <c r="C27" s="581">
        <f>SUM(C25:C26)</f>
        <v>117965</v>
      </c>
      <c r="D27" s="642">
        <f>SUM(D25:D26)</f>
        <v>130162</v>
      </c>
      <c r="E27" s="642">
        <f>SUM(E25:E26)</f>
        <v>49353</v>
      </c>
      <c r="F27" s="649">
        <f>SUM(F25:F26)</f>
        <v>149851</v>
      </c>
      <c r="G27" s="766" t="s">
        <v>64</v>
      </c>
      <c r="H27" s="767"/>
      <c r="I27" s="581">
        <f>SUM(I21:I25)</f>
        <v>117965</v>
      </c>
      <c r="J27" s="581">
        <f t="shared" ref="J27:K27" si="1">SUM(J21:J25)</f>
        <v>130162</v>
      </c>
      <c r="K27" s="581">
        <f t="shared" si="1"/>
        <v>49353</v>
      </c>
      <c r="L27" s="576">
        <f>SUM(L21:L25)</f>
        <v>149851</v>
      </c>
    </row>
    <row r="28" spans="1:12" s="40" customFormat="1" ht="15" customHeight="1" thickTop="1" thickBot="1" x14ac:dyDescent="0.3">
      <c r="A28" s="761" t="s">
        <v>130</v>
      </c>
      <c r="B28" s="761"/>
      <c r="C28" s="205">
        <f>C20+C27</f>
        <v>401504</v>
      </c>
      <c r="D28" s="643">
        <f>D20+D27</f>
        <v>449203</v>
      </c>
      <c r="E28" s="643">
        <f>E20+E27</f>
        <v>241276</v>
      </c>
      <c r="F28" s="650">
        <f>F20+F27</f>
        <v>424680</v>
      </c>
      <c r="G28" s="762" t="s">
        <v>130</v>
      </c>
      <c r="H28" s="763"/>
      <c r="I28" s="205">
        <f>I20+I27</f>
        <v>401504</v>
      </c>
      <c r="J28" s="205">
        <f t="shared" ref="J28:K28" si="2">J20+J27</f>
        <v>449203</v>
      </c>
      <c r="K28" s="205">
        <f t="shared" si="2"/>
        <v>241276</v>
      </c>
      <c r="L28" s="640">
        <f>L20+L27</f>
        <v>424680</v>
      </c>
    </row>
    <row r="29" spans="1:12" s="40" customFormat="1" ht="15" customHeight="1" thickTop="1" x14ac:dyDescent="0.25">
      <c r="A29" s="68"/>
      <c r="B29" s="68"/>
      <c r="C29" s="1"/>
      <c r="D29" s="1"/>
      <c r="E29" s="1"/>
      <c r="F29" s="1"/>
      <c r="G29" s="68"/>
      <c r="H29" s="68"/>
      <c r="I29" s="1"/>
      <c r="J29" s="1"/>
      <c r="K29"/>
      <c r="L29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  <row r="40" spans="7:10" x14ac:dyDescent="0.25">
      <c r="G40"/>
      <c r="H40"/>
      <c r="I40"/>
      <c r="J40"/>
    </row>
  </sheetData>
  <sheetProtection selectLockedCells="1" selectUnlockedCells="1"/>
  <mergeCells count="12">
    <mergeCell ref="A28:B28"/>
    <mergeCell ref="G28:H28"/>
    <mergeCell ref="A19:B19"/>
    <mergeCell ref="A20:B20"/>
    <mergeCell ref="G20:H20"/>
    <mergeCell ref="A27:B27"/>
    <mergeCell ref="G27:H27"/>
    <mergeCell ref="A7:B7"/>
    <mergeCell ref="G7:H7"/>
    <mergeCell ref="A18:B18"/>
    <mergeCell ref="G18:H18"/>
    <mergeCell ref="A4:L4"/>
  </mergeCells>
  <phoneticPr fontId="17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10" sqref="F10"/>
    </sheetView>
  </sheetViews>
  <sheetFormatPr defaultRowHeight="12.5" x14ac:dyDescent="0.25"/>
  <cols>
    <col min="1" max="1" width="5.7265625" style="1" customWidth="1"/>
    <col min="2" max="2" width="40.7265625" style="1" customWidth="1"/>
    <col min="3" max="7" width="9.7265625" style="1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 t="s">
        <v>663</v>
      </c>
    </row>
    <row r="2" spans="1:8" s="40" customFormat="1" ht="15" customHeight="1" x14ac:dyDescent="0.25">
      <c r="B2" s="3"/>
      <c r="C2" s="2"/>
      <c r="D2" s="2"/>
      <c r="E2" s="2"/>
      <c r="F2" s="2"/>
      <c r="G2" s="2" t="str">
        <f>'2.sz.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</row>
    <row r="4" spans="1:8" s="40" customFormat="1" ht="15" customHeight="1" x14ac:dyDescent="0.25">
      <c r="A4" s="769" t="s">
        <v>741</v>
      </c>
      <c r="B4" s="769"/>
      <c r="C4" s="769"/>
      <c r="D4" s="769"/>
      <c r="E4" s="769"/>
      <c r="F4" s="769"/>
      <c r="G4" s="769"/>
      <c r="H4" s="39"/>
    </row>
    <row r="5" spans="1:8" s="40" customFormat="1" ht="15" customHeight="1" x14ac:dyDescent="0.25">
      <c r="A5" s="70"/>
      <c r="B5" s="70"/>
      <c r="C5" s="70"/>
      <c r="D5" s="70"/>
      <c r="E5" s="70"/>
      <c r="F5" s="70"/>
      <c r="G5" s="70"/>
      <c r="H5" s="39"/>
    </row>
    <row r="6" spans="1:8" s="40" customFormat="1" ht="15" customHeight="1" thickBot="1" x14ac:dyDescent="0.3">
      <c r="A6" s="71"/>
      <c r="B6" s="71"/>
      <c r="C6" s="614"/>
      <c r="D6" s="614"/>
      <c r="E6" s="645"/>
      <c r="F6" s="645"/>
      <c r="G6" s="6" t="s">
        <v>0</v>
      </c>
      <c r="H6" s="39"/>
    </row>
    <row r="7" spans="1:8" s="40" customFormat="1" ht="32" thickTop="1" x14ac:dyDescent="0.25">
      <c r="A7" s="7" t="s">
        <v>1</v>
      </c>
      <c r="B7" s="8" t="s">
        <v>2</v>
      </c>
      <c r="C7" s="9" t="s">
        <v>611</v>
      </c>
      <c r="D7" s="9" t="s">
        <v>736</v>
      </c>
      <c r="E7" s="9" t="s">
        <v>737</v>
      </c>
      <c r="F7" s="9" t="s">
        <v>738</v>
      </c>
      <c r="G7" s="675" t="s">
        <v>739</v>
      </c>
      <c r="H7" s="39"/>
    </row>
    <row r="8" spans="1:8" s="40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9"/>
    </row>
    <row r="9" spans="1:8" s="40" customFormat="1" ht="15" customHeight="1" thickTop="1" x14ac:dyDescent="0.25">
      <c r="A9" s="770" t="s">
        <v>10</v>
      </c>
      <c r="B9" s="770"/>
      <c r="C9" s="770"/>
      <c r="D9" s="770"/>
      <c r="E9" s="770"/>
      <c r="F9" s="770"/>
      <c r="G9" s="770"/>
      <c r="H9" s="39"/>
    </row>
    <row r="10" spans="1:8" s="414" customFormat="1" ht="15" customHeight="1" x14ac:dyDescent="0.25">
      <c r="A10" s="401" t="s">
        <v>66</v>
      </c>
      <c r="B10" s="402" t="s">
        <v>12</v>
      </c>
      <c r="C10" s="403">
        <f>'8.sz. melléklet'!D70+'9.sz. melléklet'!D33</f>
        <v>57194</v>
      </c>
      <c r="D10" s="403">
        <f>'8.sz. melléklet'!E70+'9.sz. melléklet'!E33</f>
        <v>70059</v>
      </c>
      <c r="E10" s="403">
        <f>'8.sz. melléklet'!F70+'9.sz. melléklet'!F33</f>
        <v>70060</v>
      </c>
      <c r="F10" s="403">
        <f>'8.sz. melléklet'!G70+'9.sz. melléklet'!G33</f>
        <v>59683</v>
      </c>
      <c r="G10" s="74">
        <f>F10/C10</f>
        <v>1.0435185508969473</v>
      </c>
      <c r="H10" s="413"/>
    </row>
    <row r="11" spans="1:8" s="40" customFormat="1" ht="15" customHeight="1" x14ac:dyDescent="0.25">
      <c r="A11" s="415" t="s">
        <v>19</v>
      </c>
      <c r="B11" s="416" t="s">
        <v>15</v>
      </c>
      <c r="C11" s="417">
        <f>SUM(C12:C14)</f>
        <v>77873</v>
      </c>
      <c r="D11" s="417">
        <f>SUM(D12:D14)</f>
        <v>77580</v>
      </c>
      <c r="E11" s="417">
        <f>SUM(E12:E14)</f>
        <v>88435</v>
      </c>
      <c r="F11" s="417">
        <f>SUM(F12:F14)</f>
        <v>77500</v>
      </c>
      <c r="G11" s="74">
        <f>F11/C11</f>
        <v>0.99521014985938638</v>
      </c>
      <c r="H11" s="39"/>
    </row>
    <row r="12" spans="1:8" s="40" customFormat="1" ht="15" customHeight="1" x14ac:dyDescent="0.25">
      <c r="A12" s="78"/>
      <c r="B12" s="85" t="s">
        <v>548</v>
      </c>
      <c r="C12" s="405">
        <f>'8.sz. melléklet'!D64</f>
        <v>48050</v>
      </c>
      <c r="D12" s="405">
        <f>'8.sz. melléklet'!E64</f>
        <v>48050</v>
      </c>
      <c r="E12" s="405">
        <f>'8.sz. melléklet'!F64</f>
        <v>53433</v>
      </c>
      <c r="F12" s="405">
        <f>'8.sz. melléklet'!G64</f>
        <v>48050</v>
      </c>
      <c r="G12" s="404"/>
      <c r="H12" s="39"/>
    </row>
    <row r="13" spans="1:8" s="40" customFormat="1" ht="15" customHeight="1" x14ac:dyDescent="0.25">
      <c r="A13" s="78"/>
      <c r="B13" s="85" t="s">
        <v>547</v>
      </c>
      <c r="C13" s="405">
        <f>'8.sz. melléklet'!D65</f>
        <v>29450</v>
      </c>
      <c r="D13" s="405">
        <f>'8.sz. melléklet'!E65</f>
        <v>29124</v>
      </c>
      <c r="E13" s="405">
        <f>'8.sz. melléklet'!F65</f>
        <v>34500</v>
      </c>
      <c r="F13" s="405">
        <f>'8.sz. melléklet'!G65</f>
        <v>29150</v>
      </c>
      <c r="G13" s="404"/>
      <c r="H13" s="39"/>
    </row>
    <row r="14" spans="1:8" s="40" customFormat="1" ht="15" customHeight="1" x14ac:dyDescent="0.25">
      <c r="A14" s="53"/>
      <c r="B14" s="90" t="s">
        <v>546</v>
      </c>
      <c r="C14" s="91">
        <f>'8.sz. melléklet'!D69</f>
        <v>373</v>
      </c>
      <c r="D14" s="91">
        <f>'8.sz. melléklet'!E69</f>
        <v>406</v>
      </c>
      <c r="E14" s="91">
        <f>'8.sz. melléklet'!F69</f>
        <v>502</v>
      </c>
      <c r="F14" s="91">
        <f>'8.sz. melléklet'!G69</f>
        <v>300</v>
      </c>
      <c r="G14" s="404"/>
      <c r="H14" s="39"/>
    </row>
    <row r="15" spans="1:8" s="40" customFormat="1" ht="15" customHeight="1" x14ac:dyDescent="0.25">
      <c r="A15" s="81" t="s">
        <v>68</v>
      </c>
      <c r="B15" s="82" t="s">
        <v>493</v>
      </c>
      <c r="C15" s="83">
        <f>C16+C34</f>
        <v>62465</v>
      </c>
      <c r="D15" s="83">
        <f>D16+D34</f>
        <v>77524</v>
      </c>
      <c r="E15" s="83">
        <f>E16+E34</f>
        <v>77524</v>
      </c>
      <c r="F15" s="83">
        <f>F16+F34</f>
        <v>64486</v>
      </c>
      <c r="G15" s="74">
        <f>F15/C15</f>
        <v>1.0323541183062515</v>
      </c>
      <c r="H15" s="39"/>
    </row>
    <row r="16" spans="1:8" s="40" customFormat="1" ht="15" customHeight="1" x14ac:dyDescent="0.25">
      <c r="A16" s="75"/>
      <c r="B16" s="76" t="s">
        <v>550</v>
      </c>
      <c r="C16" s="56">
        <f>SUM(C17:C31)</f>
        <v>59177</v>
      </c>
      <c r="D16" s="56">
        <f>SUM(D17:D33)</f>
        <v>72515</v>
      </c>
      <c r="E16" s="56">
        <f>SUM(E17:E33)</f>
        <v>72515</v>
      </c>
      <c r="F16" s="56">
        <f>SUM(F17:F31)</f>
        <v>63752</v>
      </c>
      <c r="G16" s="77">
        <f>F16/C16</f>
        <v>1.0773104415566859</v>
      </c>
      <c r="H16" s="39"/>
    </row>
    <row r="17" spans="1:9" s="40" customFormat="1" ht="15" customHeight="1" x14ac:dyDescent="0.3">
      <c r="A17" s="78"/>
      <c r="B17" s="85" t="s">
        <v>635</v>
      </c>
      <c r="C17" s="407"/>
      <c r="D17" s="407"/>
      <c r="E17" s="407"/>
      <c r="F17" s="407"/>
      <c r="G17" s="404"/>
      <c r="H17" s="39"/>
    </row>
    <row r="18" spans="1:9" s="40" customFormat="1" ht="15" customHeight="1" x14ac:dyDescent="0.25">
      <c r="A18" s="78"/>
      <c r="B18" s="85" t="s">
        <v>715</v>
      </c>
      <c r="C18" s="408">
        <v>16113</v>
      </c>
      <c r="D18" s="408">
        <v>16207</v>
      </c>
      <c r="E18" s="408">
        <v>16207</v>
      </c>
      <c r="F18" s="408">
        <v>16185</v>
      </c>
      <c r="G18" s="404"/>
      <c r="H18" s="39"/>
    </row>
    <row r="19" spans="1:9" s="40" customFormat="1" ht="15" customHeight="1" x14ac:dyDescent="0.25">
      <c r="A19" s="78"/>
      <c r="B19" s="85" t="s">
        <v>67</v>
      </c>
      <c r="C19" s="408">
        <v>3342</v>
      </c>
      <c r="D19" s="408">
        <v>3342</v>
      </c>
      <c r="E19" s="408">
        <v>3342</v>
      </c>
      <c r="F19" s="408">
        <v>3632</v>
      </c>
      <c r="G19" s="404"/>
      <c r="H19" s="39"/>
    </row>
    <row r="20" spans="1:9" s="40" customFormat="1" ht="15" customHeight="1" x14ac:dyDescent="0.25">
      <c r="A20" s="78"/>
      <c r="B20" s="85" t="s">
        <v>713</v>
      </c>
      <c r="C20" s="408">
        <v>21126</v>
      </c>
      <c r="D20" s="408">
        <v>21126</v>
      </c>
      <c r="E20" s="408">
        <v>21126</v>
      </c>
      <c r="F20" s="408">
        <v>24093</v>
      </c>
      <c r="G20" s="404"/>
      <c r="H20" s="654"/>
    </row>
    <row r="21" spans="1:9" s="40" customFormat="1" ht="15" customHeight="1" x14ac:dyDescent="0.25">
      <c r="A21" s="78"/>
      <c r="B21" s="410" t="s">
        <v>714</v>
      </c>
      <c r="C21" s="408">
        <v>112</v>
      </c>
      <c r="D21" s="408">
        <v>112</v>
      </c>
      <c r="E21" s="408">
        <v>112</v>
      </c>
      <c r="F21" s="408">
        <v>135</v>
      </c>
      <c r="G21" s="404"/>
      <c r="H21" s="654"/>
      <c r="I21" s="183"/>
    </row>
    <row r="22" spans="1:9" s="40" customFormat="1" ht="15" customHeight="1" x14ac:dyDescent="0.25">
      <c r="A22" s="78"/>
      <c r="B22" s="410" t="s">
        <v>763</v>
      </c>
      <c r="C22" s="408"/>
      <c r="D22" s="408"/>
      <c r="E22" s="408"/>
      <c r="F22" s="408">
        <v>56</v>
      </c>
      <c r="G22" s="404"/>
      <c r="H22" s="654"/>
      <c r="I22" s="183"/>
    </row>
    <row r="23" spans="1:9" s="40" customFormat="1" ht="23" x14ac:dyDescent="0.25">
      <c r="A23" s="78"/>
      <c r="B23" s="409" t="s">
        <v>764</v>
      </c>
      <c r="C23" s="408">
        <v>12201</v>
      </c>
      <c r="D23" s="408">
        <v>11775</v>
      </c>
      <c r="E23" s="408">
        <v>11775</v>
      </c>
      <c r="F23" s="408">
        <v>11304</v>
      </c>
      <c r="G23" s="404"/>
      <c r="H23" s="39"/>
    </row>
    <row r="24" spans="1:9" s="40" customFormat="1" ht="23" x14ac:dyDescent="0.25">
      <c r="A24" s="78"/>
      <c r="B24" s="409" t="s">
        <v>765</v>
      </c>
      <c r="C24" s="408">
        <v>1540</v>
      </c>
      <c r="D24" s="408">
        <v>1470</v>
      </c>
      <c r="E24" s="408">
        <v>1470</v>
      </c>
      <c r="F24" s="408">
        <v>1520</v>
      </c>
      <c r="G24" s="404"/>
      <c r="H24" s="39"/>
    </row>
    <row r="25" spans="1:9" s="40" customFormat="1" ht="15" customHeight="1" x14ac:dyDescent="0.25">
      <c r="A25" s="78"/>
      <c r="B25" s="409" t="s">
        <v>766</v>
      </c>
      <c r="C25" s="408"/>
      <c r="D25" s="408"/>
      <c r="E25" s="408"/>
      <c r="F25" s="408">
        <v>55</v>
      </c>
      <c r="G25" s="404"/>
      <c r="H25" s="39"/>
    </row>
    <row r="26" spans="1:9" s="40" customFormat="1" ht="15" customHeight="1" x14ac:dyDescent="0.25">
      <c r="A26" s="78"/>
      <c r="B26" s="85" t="s">
        <v>767</v>
      </c>
      <c r="C26" s="408">
        <v>277</v>
      </c>
      <c r="D26" s="408">
        <v>277</v>
      </c>
      <c r="E26" s="408">
        <v>277</v>
      </c>
      <c r="F26" s="408">
        <v>0</v>
      </c>
      <c r="G26" s="404"/>
      <c r="H26" s="39"/>
    </row>
    <row r="27" spans="1:9" s="40" customFormat="1" ht="15" customHeight="1" x14ac:dyDescent="0.25">
      <c r="A27" s="78"/>
      <c r="B27" s="85" t="s">
        <v>768</v>
      </c>
      <c r="C27" s="408">
        <v>1371</v>
      </c>
      <c r="D27" s="408">
        <v>1045</v>
      </c>
      <c r="E27" s="408">
        <v>1045</v>
      </c>
      <c r="F27" s="408">
        <v>1094</v>
      </c>
      <c r="G27" s="404"/>
      <c r="H27" s="39"/>
    </row>
    <row r="28" spans="1:9" s="40" customFormat="1" ht="15" customHeight="1" x14ac:dyDescent="0.25">
      <c r="A28" s="78"/>
      <c r="B28" s="85" t="s">
        <v>769</v>
      </c>
      <c r="C28" s="408">
        <v>1895</v>
      </c>
      <c r="D28" s="408">
        <v>1895</v>
      </c>
      <c r="E28" s="408">
        <v>1895</v>
      </c>
      <c r="F28" s="408">
        <v>4478</v>
      </c>
      <c r="G28" s="404"/>
      <c r="H28" s="39"/>
    </row>
    <row r="29" spans="1:9" s="40" customFormat="1" ht="15" customHeight="1" x14ac:dyDescent="0.25">
      <c r="A29" s="78"/>
      <c r="B29" s="85" t="s">
        <v>770</v>
      </c>
      <c r="C29" s="655"/>
      <c r="D29" s="408">
        <v>288</v>
      </c>
      <c r="E29" s="408">
        <v>288</v>
      </c>
      <c r="F29" s="656">
        <v>0</v>
      </c>
      <c r="G29" s="404"/>
      <c r="H29" s="39"/>
    </row>
    <row r="30" spans="1:9" s="40" customFormat="1" ht="15" customHeight="1" x14ac:dyDescent="0.25">
      <c r="A30" s="78"/>
      <c r="B30" s="85" t="s">
        <v>771</v>
      </c>
      <c r="C30" s="408">
        <v>1200</v>
      </c>
      <c r="D30" s="408">
        <v>1200</v>
      </c>
      <c r="E30" s="408">
        <v>1200</v>
      </c>
      <c r="F30" s="408">
        <v>1200</v>
      </c>
      <c r="G30" s="404"/>
      <c r="H30" s="39"/>
    </row>
    <row r="31" spans="1:9" s="40" customFormat="1" ht="15" customHeight="1" x14ac:dyDescent="0.25">
      <c r="A31" s="78"/>
      <c r="B31" s="410" t="s">
        <v>772</v>
      </c>
      <c r="C31" s="655"/>
      <c r="D31" s="681">
        <v>1067</v>
      </c>
      <c r="E31" s="681">
        <v>1067</v>
      </c>
      <c r="F31" s="681">
        <v>0</v>
      </c>
      <c r="G31" s="404"/>
      <c r="H31" s="39"/>
    </row>
    <row r="32" spans="1:9" s="40" customFormat="1" ht="15" customHeight="1" x14ac:dyDescent="0.25">
      <c r="A32" s="78"/>
      <c r="B32" s="410" t="s">
        <v>773</v>
      </c>
      <c r="C32" s="682"/>
      <c r="D32" s="682">
        <v>12663</v>
      </c>
      <c r="E32" s="682">
        <v>12663</v>
      </c>
      <c r="F32" s="682">
        <v>0</v>
      </c>
      <c r="G32" s="680"/>
      <c r="H32" s="39"/>
    </row>
    <row r="33" spans="1:8" s="40" customFormat="1" ht="15" customHeight="1" x14ac:dyDescent="0.25">
      <c r="A33" s="78"/>
      <c r="B33" s="410" t="s">
        <v>774</v>
      </c>
      <c r="C33" s="683"/>
      <c r="D33" s="683">
        <v>48</v>
      </c>
      <c r="E33" s="683">
        <v>48</v>
      </c>
      <c r="F33" s="682">
        <v>0</v>
      </c>
      <c r="G33" s="680"/>
      <c r="H33" s="39"/>
    </row>
    <row r="34" spans="1:8" s="40" customFormat="1" ht="15" customHeight="1" x14ac:dyDescent="0.25">
      <c r="A34" s="53"/>
      <c r="B34" s="46" t="s">
        <v>551</v>
      </c>
      <c r="C34" s="80">
        <f>'8.sz. melléklet'!D59</f>
        <v>3288</v>
      </c>
      <c r="D34" s="80">
        <f>'8.sz. melléklet'!E59</f>
        <v>5009</v>
      </c>
      <c r="E34" s="80">
        <v>5009</v>
      </c>
      <c r="F34" s="80">
        <f>'8.sz. melléklet'!G59</f>
        <v>734</v>
      </c>
      <c r="G34" s="131">
        <f t="shared" ref="G34:G39" si="0">F34/C34</f>
        <v>0.2232360097323601</v>
      </c>
      <c r="H34" s="39"/>
    </row>
    <row r="35" spans="1:8" s="406" customFormat="1" ht="15" customHeight="1" x14ac:dyDescent="0.25">
      <c r="A35" s="86" t="s">
        <v>69</v>
      </c>
      <c r="B35" s="26" t="s">
        <v>538</v>
      </c>
      <c r="C35" s="27">
        <f>'8.sz. melléklet'!D82</f>
        <v>355</v>
      </c>
      <c r="D35" s="27">
        <f>'8.sz. melléklet'!E82</f>
        <v>228</v>
      </c>
      <c r="E35" s="27">
        <f>'8.sz. melléklet'!F82</f>
        <v>228</v>
      </c>
      <c r="F35" s="27">
        <f>'8.sz. melléklet'!G82</f>
        <v>0</v>
      </c>
      <c r="G35" s="87">
        <f t="shared" si="0"/>
        <v>0</v>
      </c>
      <c r="H35" s="39"/>
    </row>
    <row r="36" spans="1:8" s="40" customFormat="1" ht="15" customHeight="1" x14ac:dyDescent="0.25">
      <c r="A36" s="747" t="s">
        <v>70</v>
      </c>
      <c r="B36" s="747"/>
      <c r="C36" s="29">
        <f>C10+C11+C15+C35</f>
        <v>197887</v>
      </c>
      <c r="D36" s="29">
        <f>D10+D11+D15+D35</f>
        <v>225391</v>
      </c>
      <c r="E36" s="29">
        <f>E10+E11+E15+E35</f>
        <v>236247</v>
      </c>
      <c r="F36" s="29">
        <f>F10+F11+F15+F35</f>
        <v>201669</v>
      </c>
      <c r="G36" s="88">
        <f t="shared" si="0"/>
        <v>1.0191119174074093</v>
      </c>
      <c r="H36" s="39"/>
    </row>
    <row r="37" spans="1:8" s="40" customFormat="1" ht="15" customHeight="1" x14ac:dyDescent="0.25">
      <c r="A37" s="75" t="s">
        <v>27</v>
      </c>
      <c r="B37" s="76" t="s">
        <v>71</v>
      </c>
      <c r="C37" s="56">
        <f>SUM(C38)</f>
        <v>85651</v>
      </c>
      <c r="D37" s="56">
        <f>SUM(D38)</f>
        <v>93650</v>
      </c>
      <c r="E37" s="56">
        <f>SUM(E38)</f>
        <v>-44324</v>
      </c>
      <c r="F37" s="56">
        <f>SUM(F38)</f>
        <v>73160</v>
      </c>
      <c r="G37" s="89">
        <f t="shared" si="0"/>
        <v>0.85416399108008079</v>
      </c>
      <c r="H37" s="39"/>
    </row>
    <row r="38" spans="1:8" s="40" customFormat="1" ht="15" customHeight="1" thickBot="1" x14ac:dyDescent="0.3">
      <c r="A38" s="418"/>
      <c r="B38" s="419" t="s">
        <v>72</v>
      </c>
      <c r="C38" s="420">
        <f>'3.sz. melléklet'!C19</f>
        <v>85651</v>
      </c>
      <c r="D38" s="420">
        <f>'3.sz. melléklet'!D19</f>
        <v>93650</v>
      </c>
      <c r="E38" s="420">
        <f>'3.sz. melléklet'!E19</f>
        <v>-44324</v>
      </c>
      <c r="F38" s="420">
        <f>'3.sz. melléklet'!F19</f>
        <v>73160</v>
      </c>
      <c r="G38" s="702">
        <f t="shared" si="0"/>
        <v>0.85416399108008079</v>
      </c>
      <c r="H38" s="39"/>
    </row>
    <row r="39" spans="1:8" s="40" customFormat="1" ht="15" customHeight="1" thickTop="1" thickBot="1" x14ac:dyDescent="0.3">
      <c r="A39" s="768" t="s">
        <v>73</v>
      </c>
      <c r="B39" s="768"/>
      <c r="C39" s="67">
        <f>C37+C36</f>
        <v>283538</v>
      </c>
      <c r="D39" s="67">
        <f>D37+D36</f>
        <v>319041</v>
      </c>
      <c r="E39" s="67">
        <f>E37+E36</f>
        <v>191923</v>
      </c>
      <c r="F39" s="67">
        <f>F37+F36</f>
        <v>274829</v>
      </c>
      <c r="G39" s="95">
        <f t="shared" si="0"/>
        <v>0.96928454034379874</v>
      </c>
      <c r="H39" s="39"/>
    </row>
    <row r="40" spans="1:8" ht="13" thickTop="1" x14ac:dyDescent="0.25"/>
  </sheetData>
  <sheetProtection selectLockedCells="1" selectUnlockedCells="1"/>
  <mergeCells count="4">
    <mergeCell ref="A36:B36"/>
    <mergeCell ref="A39:B39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L21" sqref="L21"/>
    </sheetView>
  </sheetViews>
  <sheetFormatPr defaultRowHeight="12.5" x14ac:dyDescent="0.25"/>
  <cols>
    <col min="1" max="1" width="5.7265625" customWidth="1"/>
    <col min="2" max="2" width="30.7265625" customWidth="1"/>
    <col min="3" max="3" width="5.7265625" customWidth="1"/>
    <col min="4" max="8" width="9.7265625" customWidth="1"/>
  </cols>
  <sheetData>
    <row r="1" spans="1:8" s="40" customFormat="1" ht="15" customHeight="1" x14ac:dyDescent="0.25">
      <c r="B1" s="3"/>
      <c r="C1" s="3"/>
      <c r="D1" s="3"/>
      <c r="E1" s="3"/>
      <c r="F1" s="3"/>
      <c r="G1" s="3"/>
      <c r="H1" s="3" t="s">
        <v>664</v>
      </c>
    </row>
    <row r="2" spans="1:8" s="40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769" t="s">
        <v>742</v>
      </c>
      <c r="B4" s="769"/>
      <c r="C4" s="769"/>
      <c r="D4" s="769"/>
      <c r="E4" s="769"/>
      <c r="F4" s="769"/>
      <c r="G4" s="769"/>
      <c r="H4" s="769"/>
    </row>
    <row r="5" spans="1:8" s="40" customFormat="1" ht="15" customHeight="1" x14ac:dyDescent="0.25">
      <c r="A5" s="769" t="s">
        <v>74</v>
      </c>
      <c r="B5" s="769"/>
      <c r="C5" s="769"/>
      <c r="D5" s="769"/>
      <c r="E5" s="769"/>
      <c r="F5" s="769"/>
      <c r="G5" s="769"/>
      <c r="H5" s="769"/>
    </row>
    <row r="6" spans="1:8" s="40" customFormat="1" ht="15" customHeight="1" x14ac:dyDescent="0.25">
      <c r="A6" s="43"/>
      <c r="B6" s="71"/>
      <c r="C6" s="71"/>
      <c r="D6" s="71"/>
      <c r="E6" s="71"/>
      <c r="F6" s="71"/>
      <c r="G6" s="71"/>
      <c r="H6" s="71"/>
    </row>
    <row r="7" spans="1:8" s="40" customFormat="1" ht="15" customHeight="1" thickBot="1" x14ac:dyDescent="0.3">
      <c r="A7" s="43"/>
      <c r="B7" s="43"/>
      <c r="C7" s="43"/>
      <c r="D7" s="43"/>
      <c r="E7" s="43"/>
      <c r="F7" s="43"/>
      <c r="G7" s="43"/>
      <c r="H7" s="573" t="s">
        <v>0</v>
      </c>
    </row>
    <row r="8" spans="1:8" s="40" customFormat="1" ht="32" thickTop="1" x14ac:dyDescent="0.25">
      <c r="A8" s="7" t="s">
        <v>1</v>
      </c>
      <c r="B8" s="8" t="s">
        <v>2</v>
      </c>
      <c r="C8" s="9" t="s">
        <v>418</v>
      </c>
      <c r="D8" s="9" t="s">
        <v>611</v>
      </c>
      <c r="E8" s="9" t="s">
        <v>736</v>
      </c>
      <c r="F8" s="9" t="s">
        <v>737</v>
      </c>
      <c r="G8" s="9" t="s">
        <v>738</v>
      </c>
      <c r="H8" s="675" t="s">
        <v>739</v>
      </c>
    </row>
    <row r="9" spans="1:8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6" t="s">
        <v>65</v>
      </c>
    </row>
    <row r="10" spans="1:8" s="40" customFormat="1" ht="15" customHeight="1" thickTop="1" x14ac:dyDescent="0.25">
      <c r="A10" s="772" t="s">
        <v>41</v>
      </c>
      <c r="B10" s="772"/>
      <c r="C10" s="772"/>
      <c r="D10" s="772"/>
      <c r="E10" s="772"/>
      <c r="F10" s="772"/>
      <c r="G10" s="772"/>
      <c r="H10" s="772"/>
    </row>
    <row r="11" spans="1:8" s="40" customFormat="1" ht="15" customHeight="1" x14ac:dyDescent="0.25">
      <c r="A11" s="78" t="s">
        <v>13</v>
      </c>
      <c r="B11" s="61" t="s">
        <v>135</v>
      </c>
      <c r="C11" s="61" t="s">
        <v>419</v>
      </c>
      <c r="D11" s="80">
        <f>'8.sz. melléklet'!D7+'9.sz. melléklet'!D8</f>
        <v>45122</v>
      </c>
      <c r="E11" s="80">
        <f>'8.sz. melléklet'!E7+'9.sz. melléklet'!E8</f>
        <v>45516</v>
      </c>
      <c r="F11" s="80">
        <f>'8.sz. melléklet'!F7+'9.sz. melléklet'!F8</f>
        <v>45516</v>
      </c>
      <c r="G11" s="80">
        <f>'8.sz. melléklet'!G7+'9.sz. melléklet'!G8</f>
        <v>46674</v>
      </c>
      <c r="H11" s="77">
        <f>G11/D11</f>
        <v>1.0343956384912016</v>
      </c>
    </row>
    <row r="12" spans="1:8" s="40" customFormat="1" ht="15" customHeight="1" x14ac:dyDescent="0.25">
      <c r="A12" s="78" t="s">
        <v>14</v>
      </c>
      <c r="B12" s="61" t="s">
        <v>51</v>
      </c>
      <c r="C12" s="61" t="s">
        <v>429</v>
      </c>
      <c r="D12" s="80">
        <f>'8.sz. melléklet'!D18+'9.sz. melléklet'!D17</f>
        <v>13216</v>
      </c>
      <c r="E12" s="80">
        <f>'8.sz. melléklet'!E18+'9.sz. melléklet'!E17</f>
        <v>13392</v>
      </c>
      <c r="F12" s="80">
        <f>'8.sz. melléklet'!F18+'9.sz. melléklet'!F17</f>
        <v>13392</v>
      </c>
      <c r="G12" s="80">
        <f>'8.sz. melléklet'!G18+'9.sz. melléklet'!G17</f>
        <v>13708</v>
      </c>
      <c r="H12" s="77">
        <f>G12/D12</f>
        <v>1.0372276029055689</v>
      </c>
    </row>
    <row r="13" spans="1:8" s="40" customFormat="1" ht="15" customHeight="1" x14ac:dyDescent="0.25">
      <c r="A13" s="78" t="s">
        <v>52</v>
      </c>
      <c r="B13" s="61" t="s">
        <v>141</v>
      </c>
      <c r="C13" s="61" t="s">
        <v>430</v>
      </c>
      <c r="D13" s="80">
        <f>'8.sz. melléklet'!D19+'9.sz. melléklet'!D18</f>
        <v>113778</v>
      </c>
      <c r="E13" s="80">
        <f>'8.sz. melléklet'!E19+'9.sz. melléklet'!E18</f>
        <v>119304</v>
      </c>
      <c r="F13" s="80">
        <f>'8.sz. melléklet'!F19+'9.sz. melléklet'!F18</f>
        <v>98257</v>
      </c>
      <c r="G13" s="80">
        <f>'8.sz. melléklet'!G19+'9.sz. melléklet'!G18</f>
        <v>108058</v>
      </c>
      <c r="H13" s="77">
        <f t="shared" ref="H13:H16" si="0">G13/D13</f>
        <v>0.9497266606901158</v>
      </c>
    </row>
    <row r="14" spans="1:8" s="40" customFormat="1" ht="15" customHeight="1" x14ac:dyDescent="0.25">
      <c r="A14" s="78" t="s">
        <v>53</v>
      </c>
      <c r="B14" s="61" t="s">
        <v>555</v>
      </c>
      <c r="C14" s="61" t="s">
        <v>453</v>
      </c>
      <c r="D14" s="80">
        <f>'8.sz. melléklet'!D29</f>
        <v>3717</v>
      </c>
      <c r="E14" s="80">
        <f>'8.sz. melléklet'!E29</f>
        <v>3664</v>
      </c>
      <c r="F14" s="80">
        <f>'8.sz. melléklet'!F29</f>
        <v>2452</v>
      </c>
      <c r="G14" s="80">
        <f>'8.sz. melléklet'!G29</f>
        <v>3250</v>
      </c>
      <c r="H14" s="77">
        <f t="shared" si="0"/>
        <v>0.8743610438525693</v>
      </c>
    </row>
    <row r="15" spans="1:8" s="40" customFormat="1" ht="15" customHeight="1" x14ac:dyDescent="0.25">
      <c r="A15" s="78" t="s">
        <v>55</v>
      </c>
      <c r="B15" s="79" t="s">
        <v>630</v>
      </c>
      <c r="C15" s="460" t="s">
        <v>617</v>
      </c>
      <c r="D15" s="80">
        <f>'8.sz. melléklet'!D31</f>
        <v>1513</v>
      </c>
      <c r="E15" s="80">
        <f>'8.sz. melléklet'!E31</f>
        <v>1094</v>
      </c>
      <c r="F15" s="80">
        <f>'8.sz. melléklet'!F31</f>
        <v>1094</v>
      </c>
      <c r="G15" s="80">
        <f>'8.sz. melléklet'!G31</f>
        <v>420</v>
      </c>
      <c r="H15" s="77">
        <f t="shared" si="0"/>
        <v>0.2775941837409121</v>
      </c>
    </row>
    <row r="16" spans="1:8" s="40" customFormat="1" ht="15" customHeight="1" x14ac:dyDescent="0.25">
      <c r="A16" s="78" t="s">
        <v>56</v>
      </c>
      <c r="B16" s="61" t="s">
        <v>559</v>
      </c>
      <c r="C16" s="61" t="s">
        <v>458</v>
      </c>
      <c r="D16" s="80">
        <f>'8.sz. melléklet'!D32</f>
        <v>12511</v>
      </c>
      <c r="E16" s="80">
        <f>'8.sz. melléklet'!E32</f>
        <v>11967</v>
      </c>
      <c r="F16" s="80">
        <f>'8.sz. melléklet'!F32</f>
        <v>11935</v>
      </c>
      <c r="G16" s="80">
        <f>'8.sz. melléklet'!G32</f>
        <v>13116</v>
      </c>
      <c r="H16" s="77">
        <f t="shared" si="0"/>
        <v>1.0483574454480058</v>
      </c>
    </row>
    <row r="17" spans="1:8" s="40" customFormat="1" ht="15" customHeight="1" x14ac:dyDescent="0.25">
      <c r="A17" s="78" t="s">
        <v>79</v>
      </c>
      <c r="B17" s="61" t="s">
        <v>76</v>
      </c>
      <c r="C17" s="61" t="s">
        <v>459</v>
      </c>
      <c r="D17" s="80">
        <f>'8.sz. melléklet'!D33</f>
        <v>8031</v>
      </c>
      <c r="E17" s="80">
        <f>'8.sz. melléklet'!E33</f>
        <v>19544</v>
      </c>
      <c r="F17" s="80">
        <f>'8.sz. melléklet'!F33</f>
        <v>19277</v>
      </c>
      <c r="G17" s="80">
        <f>'8.sz. melléklet'!G33</f>
        <v>6444</v>
      </c>
      <c r="H17" s="77">
        <f>G17/D17</f>
        <v>0.80239073589839371</v>
      </c>
    </row>
    <row r="18" spans="1:8" s="40" customFormat="1" ht="15" customHeight="1" x14ac:dyDescent="0.25">
      <c r="A18" s="751" t="s">
        <v>77</v>
      </c>
      <c r="B18" s="751"/>
      <c r="C18" s="431"/>
      <c r="D18" s="198">
        <f>SUM(D11:D17)</f>
        <v>197888</v>
      </c>
      <c r="E18" s="198">
        <f>SUM(E11:E17)</f>
        <v>214481</v>
      </c>
      <c r="F18" s="198">
        <f>SUM(F11:F17)</f>
        <v>191923</v>
      </c>
      <c r="G18" s="198">
        <f>SUM(G11:G17)</f>
        <v>191670</v>
      </c>
      <c r="H18" s="372">
        <f>G18/D18</f>
        <v>0.96857818564036224</v>
      </c>
    </row>
    <row r="19" spans="1:8" s="40" customFormat="1" ht="15" customHeight="1" x14ac:dyDescent="0.25">
      <c r="A19" s="78" t="s">
        <v>98</v>
      </c>
      <c r="B19" s="61" t="s">
        <v>45</v>
      </c>
      <c r="C19" s="61" t="s">
        <v>659</v>
      </c>
      <c r="D19" s="80">
        <f>'8.sz. melléklet'!D34</f>
        <v>85651</v>
      </c>
      <c r="E19" s="80">
        <f>'8.sz. melléklet'!E34</f>
        <v>104560</v>
      </c>
      <c r="F19" s="80">
        <f>'8.sz. melléklet'!F34</f>
        <v>0</v>
      </c>
      <c r="G19" s="80">
        <f>'8.sz. melléklet'!G34</f>
        <v>83159</v>
      </c>
      <c r="H19" s="77">
        <f>G19/D19</f>
        <v>0.97090518499492129</v>
      </c>
    </row>
    <row r="20" spans="1:8" s="40" customFormat="1" ht="15" customHeight="1" x14ac:dyDescent="0.25">
      <c r="A20" s="53"/>
      <c r="B20" s="96" t="s">
        <v>78</v>
      </c>
      <c r="C20" s="96"/>
      <c r="D20" s="199"/>
      <c r="E20" s="199"/>
      <c r="F20" s="199"/>
      <c r="G20" s="199"/>
      <c r="H20" s="97"/>
    </row>
    <row r="21" spans="1:8" s="40" customFormat="1" ht="15" customHeight="1" thickBot="1" x14ac:dyDescent="0.3">
      <c r="A21" s="98" t="s">
        <v>99</v>
      </c>
      <c r="B21" s="65" t="s">
        <v>80</v>
      </c>
      <c r="C21" s="65"/>
      <c r="D21" s="373">
        <v>22</v>
      </c>
      <c r="E21" s="373">
        <v>22</v>
      </c>
      <c r="F21" s="373">
        <v>22</v>
      </c>
      <c r="G21" s="373">
        <v>22</v>
      </c>
      <c r="H21" s="66"/>
    </row>
    <row r="22" spans="1:8" ht="15" customHeight="1" thickTop="1" thickBot="1" x14ac:dyDescent="0.3">
      <c r="A22" s="771" t="s">
        <v>81</v>
      </c>
      <c r="B22" s="771"/>
      <c r="C22" s="399"/>
      <c r="D22" s="428">
        <f>SUM(D18:D19)</f>
        <v>283539</v>
      </c>
      <c r="E22" s="428">
        <f>SUM(E18:E19)</f>
        <v>319041</v>
      </c>
      <c r="F22" s="428">
        <f>SUM(F18:F19)</f>
        <v>191923</v>
      </c>
      <c r="G22" s="428">
        <f>SUM(G18:G19)</f>
        <v>274829</v>
      </c>
      <c r="H22" s="429">
        <f>G22/D22</f>
        <v>0.96928112182098403</v>
      </c>
    </row>
    <row r="23" spans="1:8" ht="15" customHeight="1" thickTop="1" x14ac:dyDescent="0.25"/>
  </sheetData>
  <sheetProtection selectLockedCells="1" selectUnlockedCells="1"/>
  <mergeCells count="5">
    <mergeCell ref="A18:B18"/>
    <mergeCell ref="A22:B22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E23" sqref="E23"/>
    </sheetView>
  </sheetViews>
  <sheetFormatPr defaultRowHeight="12.5" x14ac:dyDescent="0.25"/>
  <cols>
    <col min="1" max="1" width="5.7265625" customWidth="1"/>
    <col min="2" max="2" width="27.7265625" customWidth="1"/>
    <col min="3" max="3" width="5.7265625" customWidth="1"/>
    <col min="4" max="7" width="9.7265625" customWidth="1"/>
  </cols>
  <sheetData>
    <row r="1" spans="1:10" s="40" customFormat="1" ht="15" customHeight="1" x14ac:dyDescent="0.25">
      <c r="B1" s="3"/>
      <c r="C1" s="3"/>
      <c r="D1" s="3"/>
      <c r="E1" s="3"/>
      <c r="F1" s="3"/>
      <c r="H1" s="3" t="s">
        <v>665</v>
      </c>
    </row>
    <row r="2" spans="1:10" s="40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    .) önkormányzati rendelethez</v>
      </c>
    </row>
    <row r="3" spans="1:10" s="40" customFormat="1" ht="15" customHeight="1" x14ac:dyDescent="0.25">
      <c r="A3" s="42"/>
      <c r="B3" s="43"/>
      <c r="C3" s="43"/>
      <c r="D3" s="43"/>
      <c r="E3" s="43"/>
      <c r="F3" s="43"/>
    </row>
    <row r="4" spans="1:10" s="40" customFormat="1" ht="15" customHeight="1" x14ac:dyDescent="0.25">
      <c r="A4" s="760" t="s">
        <v>82</v>
      </c>
      <c r="B4" s="760"/>
      <c r="C4" s="760"/>
      <c r="D4" s="760"/>
      <c r="E4" s="760"/>
      <c r="F4" s="760"/>
      <c r="G4" s="760"/>
      <c r="H4" s="760"/>
    </row>
    <row r="5" spans="1:10" s="40" customFormat="1" ht="15" customHeight="1" x14ac:dyDescent="0.25">
      <c r="A5" s="760" t="s">
        <v>707</v>
      </c>
      <c r="B5" s="760"/>
      <c r="C5" s="760"/>
      <c r="D5" s="760"/>
      <c r="E5" s="760"/>
      <c r="F5" s="760"/>
      <c r="G5" s="760"/>
      <c r="H5" s="760"/>
    </row>
    <row r="6" spans="1:10" s="40" customFormat="1" ht="15" customHeight="1" x14ac:dyDescent="0.25">
      <c r="A6" s="43"/>
      <c r="B6" s="43"/>
      <c r="C6" s="43"/>
      <c r="D6" s="43"/>
      <c r="E6" s="43"/>
      <c r="F6" s="43"/>
      <c r="G6" s="43"/>
    </row>
    <row r="7" spans="1:10" s="40" customFormat="1" ht="15" customHeight="1" thickBot="1" x14ac:dyDescent="0.3">
      <c r="A7" s="42"/>
      <c r="B7" s="42"/>
      <c r="C7" s="42"/>
      <c r="D7" s="99"/>
      <c r="E7" s="99"/>
      <c r="F7" s="99"/>
      <c r="G7" s="99"/>
      <c r="H7" s="573" t="s">
        <v>0</v>
      </c>
    </row>
    <row r="8" spans="1:10" s="40" customFormat="1" ht="42.5" thickTop="1" x14ac:dyDescent="0.25">
      <c r="A8" s="7" t="s">
        <v>1</v>
      </c>
      <c r="B8" s="8" t="s">
        <v>2</v>
      </c>
      <c r="C8" s="9" t="s">
        <v>418</v>
      </c>
      <c r="D8" s="9" t="s">
        <v>611</v>
      </c>
      <c r="E8" s="9" t="s">
        <v>736</v>
      </c>
      <c r="F8" s="9" t="s">
        <v>737</v>
      </c>
      <c r="G8" s="9" t="s">
        <v>738</v>
      </c>
      <c r="H8" s="675" t="s">
        <v>739</v>
      </c>
    </row>
    <row r="9" spans="1:10" s="40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06" t="s">
        <v>65</v>
      </c>
    </row>
    <row r="10" spans="1:10" s="40" customFormat="1" ht="15" customHeight="1" thickTop="1" x14ac:dyDescent="0.25">
      <c r="A10" s="53" t="s">
        <v>13</v>
      </c>
      <c r="B10" s="46" t="s">
        <v>480</v>
      </c>
      <c r="C10" s="46" t="s">
        <v>481</v>
      </c>
      <c r="D10" s="47">
        <f>'8.sz. melléklet'!D42</f>
        <v>11092</v>
      </c>
      <c r="E10" s="47">
        <f>'8.sz. melléklet'!E42</f>
        <v>10709</v>
      </c>
      <c r="F10" s="47">
        <f>'8.sz. melléklet'!F42</f>
        <v>5709</v>
      </c>
      <c r="G10" s="47">
        <f>'8.sz. melléklet'!G42</f>
        <v>0</v>
      </c>
      <c r="H10" s="20">
        <f>G10/D10</f>
        <v>0</v>
      </c>
    </row>
    <row r="11" spans="1:10" s="40" customFormat="1" ht="15" customHeight="1" x14ac:dyDescent="0.25">
      <c r="A11" s="382" t="s">
        <v>14</v>
      </c>
      <c r="B11" s="432" t="s">
        <v>237</v>
      </c>
      <c r="C11" s="432" t="s">
        <v>461</v>
      </c>
      <c r="D11" s="433">
        <f>'8.sz. melléklet'!D35+'9.sz. melléklet'!D25</f>
        <v>102955</v>
      </c>
      <c r="E11" s="433">
        <f>'8.sz. melléklet'!E35+'9.sz. melléklet'!E25</f>
        <v>113850</v>
      </c>
      <c r="F11" s="433">
        <f>'8.sz. melléklet'!F35+'9.sz. melléklet'!F25</f>
        <v>38041</v>
      </c>
      <c r="G11" s="433">
        <f>'8.sz. melléklet'!G35+'9.sz. melléklet'!G25</f>
        <v>149476</v>
      </c>
      <c r="H11" s="20">
        <f>G11/D11</f>
        <v>1.4518576076926812</v>
      </c>
      <c r="J11" s="183"/>
    </row>
    <row r="12" spans="1:10" s="40" customFormat="1" ht="15" customHeight="1" x14ac:dyDescent="0.25">
      <c r="A12" s="78" t="s">
        <v>52</v>
      </c>
      <c r="B12" s="434" t="s">
        <v>153</v>
      </c>
      <c r="C12" s="434" t="s">
        <v>488</v>
      </c>
      <c r="D12" s="435">
        <f>'8.sz. melléklet'!D45</f>
        <v>3918</v>
      </c>
      <c r="E12" s="435">
        <f>'8.sz. melléklet'!E45</f>
        <v>5603</v>
      </c>
      <c r="F12" s="435">
        <f>'8.sz. melléklet'!F45</f>
        <v>5603</v>
      </c>
      <c r="G12" s="435">
        <f>'8.sz. melléklet'!G45</f>
        <v>375</v>
      </c>
      <c r="H12" s="20">
        <f>G12/D12</f>
        <v>9.5712098009188368E-2</v>
      </c>
      <c r="I12" s="183"/>
    </row>
    <row r="13" spans="1:10" s="40" customFormat="1" ht="15" customHeight="1" thickBot="1" x14ac:dyDescent="0.3">
      <c r="A13" s="34" t="s">
        <v>53</v>
      </c>
      <c r="B13" s="46" t="s">
        <v>46</v>
      </c>
      <c r="C13" s="79"/>
      <c r="D13" s="467"/>
      <c r="E13" s="467"/>
      <c r="F13" s="467"/>
      <c r="G13" s="467"/>
      <c r="H13" s="468"/>
    </row>
    <row r="14" spans="1:10" s="40" customFormat="1" ht="15" customHeight="1" thickTop="1" thickBot="1" x14ac:dyDescent="0.3">
      <c r="A14" s="771" t="s">
        <v>85</v>
      </c>
      <c r="B14" s="771"/>
      <c r="C14" s="383"/>
      <c r="D14" s="67">
        <f>SUM(D10:D13)</f>
        <v>117965</v>
      </c>
      <c r="E14" s="67">
        <f>SUM(E10:E13)</f>
        <v>130162</v>
      </c>
      <c r="F14" s="67">
        <f t="shared" ref="F14:G14" si="0">SUM(F10:F13)</f>
        <v>49353</v>
      </c>
      <c r="G14" s="67">
        <f t="shared" si="0"/>
        <v>149851</v>
      </c>
      <c r="H14" s="95">
        <f>G14/D14</f>
        <v>1.270300512863985</v>
      </c>
    </row>
    <row r="15" spans="1:10" ht="13" thickTop="1" x14ac:dyDescent="0.25"/>
  </sheetData>
  <sheetProtection selectLockedCells="1" selectUnlockedCells="1"/>
  <mergeCells count="3">
    <mergeCell ref="A14:B14"/>
    <mergeCell ref="A4:H4"/>
    <mergeCell ref="A5:H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SheetLayoutView="75" workbookViewId="0">
      <selection activeCell="N16" sqref="N16"/>
    </sheetView>
  </sheetViews>
  <sheetFormatPr defaultRowHeight="12.5" x14ac:dyDescent="0.25"/>
  <cols>
    <col min="1" max="1" width="5.7265625" customWidth="1"/>
    <col min="2" max="2" width="35.26953125" customWidth="1"/>
    <col min="3" max="5" width="8.1796875" customWidth="1"/>
    <col min="6" max="6" width="8.7265625" customWidth="1"/>
    <col min="7" max="9" width="8.1796875" customWidth="1"/>
    <col min="10" max="10" width="8.7265625" customWidth="1"/>
    <col min="11" max="12" width="8.1796875" customWidth="1"/>
    <col min="13" max="14" width="7.7265625" customWidth="1"/>
  </cols>
  <sheetData>
    <row r="1" spans="1:14" s="43" customFormat="1" ht="11.5" x14ac:dyDescent="0.25">
      <c r="B1" s="59"/>
      <c r="C1" s="59"/>
      <c r="D1" s="59"/>
      <c r="E1" s="59"/>
      <c r="F1" s="59"/>
      <c r="G1" s="59"/>
      <c r="H1" s="59"/>
      <c r="L1" s="41" t="s">
        <v>666</v>
      </c>
    </row>
    <row r="2" spans="1:14" s="43" customFormat="1" ht="11.5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1/2016. (II.    .) önkormányzati rendelethez</v>
      </c>
    </row>
    <row r="3" spans="1:14" s="43" customFormat="1" ht="6.75" customHeight="1" x14ac:dyDescent="0.25">
      <c r="A3" s="42"/>
    </row>
    <row r="4" spans="1:14" s="43" customFormat="1" ht="11.5" x14ac:dyDescent="0.25">
      <c r="A4" s="760" t="s">
        <v>775</v>
      </c>
      <c r="B4" s="760"/>
      <c r="C4" s="760"/>
      <c r="D4" s="760"/>
      <c r="E4" s="760"/>
      <c r="F4" s="760"/>
      <c r="G4" s="760"/>
      <c r="H4" s="760"/>
      <c r="I4" s="760"/>
      <c r="J4" s="760"/>
      <c r="K4" s="760"/>
      <c r="L4" s="760"/>
    </row>
    <row r="5" spans="1:14" s="43" customFormat="1" ht="12" thickBot="1" x14ac:dyDescent="0.3">
      <c r="L5" s="6" t="s">
        <v>0</v>
      </c>
      <c r="N5" s="6"/>
    </row>
    <row r="6" spans="1:14" s="43" customFormat="1" ht="42.5" thickTop="1" x14ac:dyDescent="0.25">
      <c r="A6" s="526" t="s">
        <v>86</v>
      </c>
      <c r="B6" s="527" t="s">
        <v>87</v>
      </c>
      <c r="C6" s="677" t="s">
        <v>743</v>
      </c>
      <c r="D6" s="528" t="s">
        <v>687</v>
      </c>
      <c r="E6" s="529" t="s">
        <v>744</v>
      </c>
      <c r="F6" s="675" t="s">
        <v>739</v>
      </c>
      <c r="G6" s="531" t="s">
        <v>745</v>
      </c>
      <c r="H6" s="531" t="s">
        <v>688</v>
      </c>
      <c r="I6" s="531" t="s">
        <v>746</v>
      </c>
      <c r="J6" s="675" t="s">
        <v>739</v>
      </c>
      <c r="K6" s="532" t="s">
        <v>254</v>
      </c>
      <c r="L6" s="530" t="s">
        <v>255</v>
      </c>
    </row>
    <row r="7" spans="1:14" s="43" customFormat="1" ht="12" thickBot="1" x14ac:dyDescent="0.3">
      <c r="A7" s="533" t="s">
        <v>3</v>
      </c>
      <c r="B7" s="534" t="s">
        <v>4</v>
      </c>
      <c r="C7" s="535" t="s">
        <v>5</v>
      </c>
      <c r="D7" s="535" t="s">
        <v>6</v>
      </c>
      <c r="E7" s="535" t="s">
        <v>7</v>
      </c>
      <c r="F7" s="536" t="s">
        <v>8</v>
      </c>
      <c r="G7" s="537" t="s">
        <v>9</v>
      </c>
      <c r="H7" s="537" t="s">
        <v>65</v>
      </c>
      <c r="I7" s="537" t="s">
        <v>11</v>
      </c>
      <c r="J7" s="538" t="s">
        <v>205</v>
      </c>
      <c r="K7" s="539" t="s">
        <v>206</v>
      </c>
      <c r="L7" s="540" t="s">
        <v>207</v>
      </c>
    </row>
    <row r="8" spans="1:14" s="43" customFormat="1" ht="21.5" thickTop="1" x14ac:dyDescent="0.25">
      <c r="A8" s="107" t="s">
        <v>13</v>
      </c>
      <c r="B8" s="108" t="s">
        <v>577</v>
      </c>
      <c r="C8" s="117"/>
      <c r="D8" s="117"/>
      <c r="E8" s="117"/>
      <c r="F8" s="541"/>
      <c r="G8" s="109">
        <v>22136</v>
      </c>
      <c r="H8" s="109">
        <v>21540</v>
      </c>
      <c r="I8" s="109">
        <v>21975</v>
      </c>
      <c r="J8" s="542">
        <f>I8/G8</f>
        <v>0.99272677990603542</v>
      </c>
      <c r="K8" s="243" t="s">
        <v>256</v>
      </c>
      <c r="L8" s="244"/>
    </row>
    <row r="9" spans="1:14" s="43" customFormat="1" ht="11.5" x14ac:dyDescent="0.25">
      <c r="A9" s="110" t="s">
        <v>14</v>
      </c>
      <c r="B9" s="118" t="s">
        <v>605</v>
      </c>
      <c r="C9" s="112">
        <v>64</v>
      </c>
      <c r="D9" s="112">
        <v>104</v>
      </c>
      <c r="E9" s="112">
        <v>127</v>
      </c>
      <c r="F9" s="543">
        <f>E9/C9</f>
        <v>1.984375</v>
      </c>
      <c r="G9" s="112">
        <v>1364</v>
      </c>
      <c r="H9" s="112">
        <v>769</v>
      </c>
      <c r="I9" s="112">
        <v>1512</v>
      </c>
      <c r="J9" s="544">
        <f t="shared" ref="J9:J17" si="0">I9/G9</f>
        <v>1.1085043988269794</v>
      </c>
      <c r="K9" s="245" t="s">
        <v>256</v>
      </c>
      <c r="L9" s="246"/>
    </row>
    <row r="10" spans="1:14" s="43" customFormat="1" ht="21" x14ac:dyDescent="0.25">
      <c r="A10" s="110" t="s">
        <v>52</v>
      </c>
      <c r="B10" s="442" t="s">
        <v>575</v>
      </c>
      <c r="C10" s="112">
        <v>4061</v>
      </c>
      <c r="D10" s="112">
        <v>6760</v>
      </c>
      <c r="E10" s="112">
        <v>7018</v>
      </c>
      <c r="F10" s="543">
        <f>E10/C10</f>
        <v>1.7281457769022408</v>
      </c>
      <c r="G10" s="112">
        <v>45651</v>
      </c>
      <c r="H10" s="112">
        <v>46755</v>
      </c>
      <c r="I10" s="112">
        <v>81398</v>
      </c>
      <c r="J10" s="544">
        <f t="shared" si="0"/>
        <v>1.7830496593721934</v>
      </c>
      <c r="K10" s="245" t="s">
        <v>256</v>
      </c>
      <c r="L10" s="246"/>
    </row>
    <row r="11" spans="1:14" s="43" customFormat="1" ht="12.75" customHeight="1" x14ac:dyDescent="0.25">
      <c r="A11" s="110" t="s">
        <v>53</v>
      </c>
      <c r="B11" s="442" t="s">
        <v>578</v>
      </c>
      <c r="C11" s="112">
        <v>1450</v>
      </c>
      <c r="D11" s="112">
        <v>4442</v>
      </c>
      <c r="E11" s="112">
        <v>1944</v>
      </c>
      <c r="F11" s="543">
        <f>E11/C11</f>
        <v>1.3406896551724139</v>
      </c>
      <c r="G11" s="112">
        <v>8147</v>
      </c>
      <c r="H11" s="112">
        <v>8845</v>
      </c>
      <c r="I11" s="112">
        <v>11259</v>
      </c>
      <c r="J11" s="544">
        <f t="shared" si="0"/>
        <v>1.3819810973364428</v>
      </c>
      <c r="K11" s="245" t="s">
        <v>256</v>
      </c>
      <c r="L11" s="246"/>
    </row>
    <row r="12" spans="1:14" s="43" customFormat="1" ht="11.5" x14ac:dyDescent="0.25">
      <c r="A12" s="110" t="s">
        <v>55</v>
      </c>
      <c r="B12" s="442" t="s">
        <v>579</v>
      </c>
      <c r="C12" s="112">
        <v>2085</v>
      </c>
      <c r="D12" s="112">
        <v>2433</v>
      </c>
      <c r="E12" s="112">
        <v>1905</v>
      </c>
      <c r="F12" s="543">
        <f>E12/C12</f>
        <v>0.91366906474820142</v>
      </c>
      <c r="G12" s="112">
        <v>11184</v>
      </c>
      <c r="H12" s="112">
        <v>12590</v>
      </c>
      <c r="I12" s="112">
        <v>11900</v>
      </c>
      <c r="J12" s="544">
        <f t="shared" si="0"/>
        <v>1.0640200286123034</v>
      </c>
      <c r="K12" s="245" t="s">
        <v>256</v>
      </c>
      <c r="L12" s="246"/>
    </row>
    <row r="13" spans="1:14" s="43" customFormat="1" ht="21" x14ac:dyDescent="0.25">
      <c r="A13" s="110" t="s">
        <v>56</v>
      </c>
      <c r="B13" s="111" t="s">
        <v>583</v>
      </c>
      <c r="C13" s="112">
        <v>137050</v>
      </c>
      <c r="D13" s="112">
        <v>171664</v>
      </c>
      <c r="E13" s="112">
        <v>141252</v>
      </c>
      <c r="F13" s="543">
        <f>E13/C13</f>
        <v>1.0306603429405325</v>
      </c>
      <c r="G13" s="112">
        <v>3337</v>
      </c>
      <c r="H13" s="112">
        <v>3780</v>
      </c>
      <c r="I13" s="112">
        <v>2815</v>
      </c>
      <c r="J13" s="544">
        <f t="shared" si="0"/>
        <v>0.84357207072220552</v>
      </c>
      <c r="K13" s="245" t="s">
        <v>256</v>
      </c>
      <c r="L13" s="246"/>
    </row>
    <row r="14" spans="1:14" s="43" customFormat="1" ht="11.5" x14ac:dyDescent="0.25">
      <c r="A14" s="110" t="s">
        <v>58</v>
      </c>
      <c r="B14" s="111" t="s">
        <v>584</v>
      </c>
      <c r="C14" s="112"/>
      <c r="D14" s="112"/>
      <c r="E14" s="112"/>
      <c r="F14" s="541"/>
      <c r="G14" s="112">
        <v>10314</v>
      </c>
      <c r="H14" s="112">
        <v>9763</v>
      </c>
      <c r="I14" s="112">
        <v>10612</v>
      </c>
      <c r="J14" s="544">
        <f t="shared" si="0"/>
        <v>1.0288927671126624</v>
      </c>
      <c r="K14" s="245" t="s">
        <v>256</v>
      </c>
      <c r="L14" s="246"/>
    </row>
    <row r="15" spans="1:14" s="43" customFormat="1" ht="12.75" customHeight="1" x14ac:dyDescent="0.25">
      <c r="A15" s="110" t="s">
        <v>79</v>
      </c>
      <c r="B15" s="111" t="s">
        <v>586</v>
      </c>
      <c r="C15" s="112"/>
      <c r="D15" s="112"/>
      <c r="E15" s="112"/>
      <c r="F15" s="543"/>
      <c r="G15" s="112">
        <v>296</v>
      </c>
      <c r="H15" s="112">
        <v>277</v>
      </c>
      <c r="I15" s="112">
        <v>270</v>
      </c>
      <c r="J15" s="544">
        <f t="shared" si="0"/>
        <v>0.91216216216216217</v>
      </c>
      <c r="K15" s="245" t="s">
        <v>256</v>
      </c>
      <c r="L15" s="246"/>
    </row>
    <row r="16" spans="1:14" s="43" customFormat="1" ht="12.75" customHeight="1" x14ac:dyDescent="0.25">
      <c r="A16" s="110" t="s">
        <v>98</v>
      </c>
      <c r="B16" s="111" t="s">
        <v>587</v>
      </c>
      <c r="C16" s="112"/>
      <c r="D16" s="112"/>
      <c r="E16" s="112"/>
      <c r="F16" s="543"/>
      <c r="G16" s="112">
        <v>730</v>
      </c>
      <c r="H16" s="112">
        <v>730</v>
      </c>
      <c r="I16" s="112">
        <v>730</v>
      </c>
      <c r="J16" s="544">
        <f t="shared" si="0"/>
        <v>1</v>
      </c>
      <c r="K16" s="245" t="s">
        <v>256</v>
      </c>
      <c r="L16" s="246"/>
    </row>
    <row r="17" spans="1:12" s="43" customFormat="1" ht="12.75" customHeight="1" x14ac:dyDescent="0.25">
      <c r="A17" s="110" t="s">
        <v>99</v>
      </c>
      <c r="B17" s="111" t="s">
        <v>581</v>
      </c>
      <c r="C17" s="112">
        <v>24263</v>
      </c>
      <c r="D17" s="112">
        <v>23641</v>
      </c>
      <c r="E17" s="112">
        <v>0</v>
      </c>
      <c r="F17" s="378">
        <f>E17/C17</f>
        <v>0</v>
      </c>
      <c r="G17" s="112">
        <v>5752</v>
      </c>
      <c r="H17" s="112">
        <v>5306</v>
      </c>
      <c r="I17" s="112">
        <v>0</v>
      </c>
      <c r="J17" s="544">
        <f t="shared" si="0"/>
        <v>0</v>
      </c>
      <c r="K17" s="245"/>
      <c r="L17" s="246" t="s">
        <v>256</v>
      </c>
    </row>
    <row r="18" spans="1:12" s="43" customFormat="1" ht="11.5" x14ac:dyDescent="0.25">
      <c r="A18" s="110" t="s">
        <v>100</v>
      </c>
      <c r="B18" s="118" t="s">
        <v>653</v>
      </c>
      <c r="C18" s="112">
        <v>885</v>
      </c>
      <c r="D18" s="112">
        <v>1360</v>
      </c>
      <c r="E18" s="112">
        <v>0</v>
      </c>
      <c r="F18" s="378">
        <f>E18/C18</f>
        <v>0</v>
      </c>
      <c r="G18" s="112">
        <v>1070</v>
      </c>
      <c r="H18" s="112">
        <v>1556</v>
      </c>
      <c r="I18" s="112">
        <v>808</v>
      </c>
      <c r="J18" s="544">
        <f>I18/G18</f>
        <v>0.7551401869158878</v>
      </c>
      <c r="K18" s="245" t="s">
        <v>256</v>
      </c>
      <c r="L18" s="246"/>
    </row>
    <row r="19" spans="1:12" s="43" customFormat="1" ht="11.5" x14ac:dyDescent="0.25">
      <c r="A19" s="110" t="s">
        <v>101</v>
      </c>
      <c r="B19" s="442" t="s">
        <v>571</v>
      </c>
      <c r="C19" s="112"/>
      <c r="D19" s="112"/>
      <c r="E19" s="112"/>
      <c r="F19" s="545"/>
      <c r="G19" s="112">
        <v>50378</v>
      </c>
      <c r="H19" s="112">
        <v>54535</v>
      </c>
      <c r="I19" s="112">
        <v>43722</v>
      </c>
      <c r="J19" s="544">
        <f>I19/G19</f>
        <v>0.86787883599984117</v>
      </c>
      <c r="K19" s="245" t="s">
        <v>256</v>
      </c>
      <c r="L19" s="246"/>
    </row>
    <row r="20" spans="1:12" s="43" customFormat="1" ht="11.5" x14ac:dyDescent="0.25">
      <c r="A20" s="110" t="s">
        <v>102</v>
      </c>
      <c r="B20" s="442" t="s">
        <v>580</v>
      </c>
      <c r="C20" s="112">
        <v>1841</v>
      </c>
      <c r="D20" s="112">
        <v>1841</v>
      </c>
      <c r="E20" s="112">
        <v>0</v>
      </c>
      <c r="F20" s="543">
        <f>E20/C20</f>
        <v>0</v>
      </c>
      <c r="G20" s="112"/>
      <c r="H20" s="112"/>
      <c r="I20" s="112"/>
      <c r="J20" s="544"/>
      <c r="K20" s="245"/>
      <c r="L20" s="246" t="s">
        <v>256</v>
      </c>
    </row>
    <row r="21" spans="1:12" s="43" customFormat="1" ht="21" x14ac:dyDescent="0.25">
      <c r="A21" s="110" t="s">
        <v>103</v>
      </c>
      <c r="B21" s="442" t="s">
        <v>570</v>
      </c>
      <c r="C21" s="112"/>
      <c r="D21" s="112"/>
      <c r="E21" s="112"/>
      <c r="F21" s="546"/>
      <c r="G21" s="112">
        <v>1270</v>
      </c>
      <c r="H21" s="112">
        <v>1418</v>
      </c>
      <c r="I21" s="112">
        <v>1400</v>
      </c>
      <c r="J21" s="544">
        <f t="shared" ref="J21:J26" si="1">I21/G21</f>
        <v>1.1023622047244095</v>
      </c>
      <c r="K21" s="245" t="s">
        <v>256</v>
      </c>
      <c r="L21" s="246"/>
    </row>
    <row r="22" spans="1:12" s="43" customFormat="1" ht="12.75" customHeight="1" x14ac:dyDescent="0.25">
      <c r="A22" s="110" t="s">
        <v>104</v>
      </c>
      <c r="B22" s="442" t="s">
        <v>569</v>
      </c>
      <c r="C22" s="547">
        <v>6350</v>
      </c>
      <c r="D22" s="547">
        <v>8100</v>
      </c>
      <c r="E22" s="547">
        <v>7620</v>
      </c>
      <c r="F22" s="543">
        <f>E22/C22</f>
        <v>1.2</v>
      </c>
      <c r="G22" s="112">
        <v>1350</v>
      </c>
      <c r="H22" s="112">
        <v>12663</v>
      </c>
      <c r="I22" s="112">
        <v>1620</v>
      </c>
      <c r="J22" s="544">
        <f t="shared" si="1"/>
        <v>1.2</v>
      </c>
      <c r="K22" s="245" t="s">
        <v>256</v>
      </c>
      <c r="L22" s="246"/>
    </row>
    <row r="23" spans="1:12" s="43" customFormat="1" ht="12.75" customHeight="1" x14ac:dyDescent="0.25">
      <c r="A23" s="110" t="s">
        <v>105</v>
      </c>
      <c r="B23" s="111" t="s">
        <v>582</v>
      </c>
      <c r="C23" s="112"/>
      <c r="D23" s="112"/>
      <c r="E23" s="112"/>
      <c r="F23" s="543"/>
      <c r="G23" s="112">
        <v>5842</v>
      </c>
      <c r="H23" s="112">
        <v>5456</v>
      </c>
      <c r="I23" s="112">
        <v>12708</v>
      </c>
      <c r="J23" s="544">
        <f t="shared" si="1"/>
        <v>2.1752824375213966</v>
      </c>
      <c r="K23" s="245" t="s">
        <v>256</v>
      </c>
      <c r="L23" s="246"/>
    </row>
    <row r="24" spans="1:12" s="43" customFormat="1" ht="12.75" customHeight="1" x14ac:dyDescent="0.25">
      <c r="A24" s="110" t="s">
        <v>106</v>
      </c>
      <c r="B24" s="442" t="s">
        <v>576</v>
      </c>
      <c r="C24" s="112"/>
      <c r="D24" s="112">
        <v>285</v>
      </c>
      <c r="E24" s="112">
        <v>0</v>
      </c>
      <c r="F24" s="543"/>
      <c r="G24" s="112">
        <v>42896</v>
      </c>
      <c r="H24" s="112">
        <v>33219</v>
      </c>
      <c r="I24" s="112">
        <v>32336</v>
      </c>
      <c r="J24" s="544">
        <f t="shared" si="1"/>
        <v>0.75382320029839611</v>
      </c>
      <c r="K24" s="245" t="s">
        <v>256</v>
      </c>
      <c r="L24" s="246"/>
    </row>
    <row r="25" spans="1:12" s="43" customFormat="1" ht="12.75" customHeight="1" x14ac:dyDescent="0.25">
      <c r="A25" s="110" t="s">
        <v>107</v>
      </c>
      <c r="B25" s="111" t="s">
        <v>590</v>
      </c>
      <c r="C25" s="112"/>
      <c r="D25" s="112"/>
      <c r="E25" s="112"/>
      <c r="F25" s="543"/>
      <c r="G25" s="112">
        <v>781</v>
      </c>
      <c r="H25" s="112">
        <v>645</v>
      </c>
      <c r="I25" s="112">
        <v>750</v>
      </c>
      <c r="J25" s="544">
        <f t="shared" si="1"/>
        <v>0.96030729833546735</v>
      </c>
      <c r="K25" s="245" t="s">
        <v>256</v>
      </c>
      <c r="L25" s="246"/>
    </row>
    <row r="26" spans="1:12" s="43" customFormat="1" ht="12.75" customHeight="1" thickBot="1" x14ac:dyDescent="0.3">
      <c r="A26" s="548" t="s">
        <v>108</v>
      </c>
      <c r="B26" s="549" t="s">
        <v>591</v>
      </c>
      <c r="C26" s="120"/>
      <c r="D26" s="120"/>
      <c r="E26" s="120"/>
      <c r="F26" s="550"/>
      <c r="G26" s="120">
        <v>805</v>
      </c>
      <c r="H26" s="120">
        <v>805</v>
      </c>
      <c r="I26" s="120">
        <v>805</v>
      </c>
      <c r="J26" s="551">
        <f t="shared" si="1"/>
        <v>1</v>
      </c>
      <c r="K26" s="513" t="s">
        <v>256</v>
      </c>
      <c r="L26" s="552"/>
    </row>
    <row r="27" spans="1:12" s="43" customFormat="1" ht="6.75" customHeight="1" thickTop="1" x14ac:dyDescent="0.25">
      <c r="A27" s="103"/>
      <c r="B27" s="553"/>
      <c r="C27" s="554"/>
      <c r="D27" s="554"/>
      <c r="E27" s="554"/>
      <c r="F27" s="555"/>
      <c r="G27" s="554"/>
      <c r="H27" s="554"/>
      <c r="I27" s="554"/>
      <c r="J27" s="556"/>
      <c r="K27" s="557"/>
      <c r="L27" s="557"/>
    </row>
    <row r="28" spans="1:12" s="43" customFormat="1" ht="6.75" customHeight="1" thickBot="1" x14ac:dyDescent="0.3">
      <c r="A28" s="473"/>
      <c r="B28" s="558"/>
      <c r="C28" s="559"/>
      <c r="D28" s="559"/>
      <c r="E28" s="559"/>
      <c r="F28" s="114"/>
      <c r="G28" s="559"/>
      <c r="H28" s="559"/>
      <c r="I28" s="559"/>
      <c r="J28" s="560"/>
      <c r="K28" s="561"/>
      <c r="L28" s="561"/>
    </row>
    <row r="29" spans="1:12" s="43" customFormat="1" ht="12" thickTop="1" x14ac:dyDescent="0.25">
      <c r="A29" s="115" t="s">
        <v>109</v>
      </c>
      <c r="B29" s="116" t="s">
        <v>593</v>
      </c>
      <c r="C29" s="117"/>
      <c r="D29" s="117"/>
      <c r="E29" s="117"/>
      <c r="F29" s="562"/>
      <c r="G29" s="117">
        <v>740</v>
      </c>
      <c r="H29" s="117">
        <v>781</v>
      </c>
      <c r="I29" s="117">
        <v>825</v>
      </c>
      <c r="J29" s="563">
        <f>I29/G29</f>
        <v>1.1148648648648649</v>
      </c>
      <c r="K29" s="249" t="s">
        <v>256</v>
      </c>
      <c r="L29" s="250"/>
    </row>
    <row r="30" spans="1:12" s="43" customFormat="1" ht="12.75" customHeight="1" x14ac:dyDescent="0.25">
      <c r="A30" s="110" t="s">
        <v>110</v>
      </c>
      <c r="B30" s="111" t="s">
        <v>594</v>
      </c>
      <c r="C30" s="112">
        <v>563</v>
      </c>
      <c r="D30" s="112">
        <v>0</v>
      </c>
      <c r="E30" s="112">
        <v>563</v>
      </c>
      <c r="F30" s="543">
        <f>E30/C30</f>
        <v>1</v>
      </c>
      <c r="G30" s="112">
        <v>1947</v>
      </c>
      <c r="H30" s="112">
        <v>1971</v>
      </c>
      <c r="I30" s="112">
        <v>1989</v>
      </c>
      <c r="J30" s="544">
        <f>I30/G30</f>
        <v>1.0215716486902928</v>
      </c>
      <c r="K30" s="245" t="s">
        <v>256</v>
      </c>
      <c r="L30" s="246"/>
    </row>
    <row r="31" spans="1:12" s="43" customFormat="1" ht="12.75" customHeight="1" x14ac:dyDescent="0.25">
      <c r="A31" s="110" t="s">
        <v>111</v>
      </c>
      <c r="B31" s="111" t="s">
        <v>592</v>
      </c>
      <c r="C31" s="112"/>
      <c r="D31" s="112"/>
      <c r="E31" s="112"/>
      <c r="F31" s="543"/>
      <c r="G31" s="112">
        <v>150</v>
      </c>
      <c r="H31" s="112">
        <v>265</v>
      </c>
      <c r="I31" s="112">
        <v>150</v>
      </c>
      <c r="J31" s="544">
        <f>I31/G31</f>
        <v>1</v>
      </c>
      <c r="K31" s="245" t="s">
        <v>256</v>
      </c>
      <c r="L31" s="246"/>
    </row>
    <row r="32" spans="1:12" s="43" customFormat="1" ht="12.75" customHeight="1" x14ac:dyDescent="0.25">
      <c r="A32" s="110" t="s">
        <v>112</v>
      </c>
      <c r="B32" s="118" t="s">
        <v>603</v>
      </c>
      <c r="C32" s="112"/>
      <c r="D32" s="112"/>
      <c r="E32" s="112"/>
      <c r="F32" s="543"/>
      <c r="G32" s="112">
        <v>694</v>
      </c>
      <c r="H32" s="112">
        <v>499</v>
      </c>
      <c r="I32" s="112">
        <v>951</v>
      </c>
      <c r="J32" s="544">
        <f t="shared" ref="J32:J42" si="2">I32/G32</f>
        <v>1.3703170028818443</v>
      </c>
      <c r="K32" s="245" t="s">
        <v>256</v>
      </c>
      <c r="L32" s="246"/>
    </row>
    <row r="33" spans="1:12" s="43" customFormat="1" ht="12.75" customHeight="1" x14ac:dyDescent="0.25">
      <c r="A33" s="110" t="s">
        <v>113</v>
      </c>
      <c r="B33" s="564" t="s">
        <v>604</v>
      </c>
      <c r="C33" s="444">
        <v>40012</v>
      </c>
      <c r="D33" s="444">
        <v>49418</v>
      </c>
      <c r="E33" s="444">
        <v>41487</v>
      </c>
      <c r="F33" s="562">
        <f>E33/C33</f>
        <v>1.0368639408177547</v>
      </c>
      <c r="G33" s="444">
        <v>44952</v>
      </c>
      <c r="H33" s="444">
        <v>54168</v>
      </c>
      <c r="I33" s="444">
        <v>41052</v>
      </c>
      <c r="J33" s="544">
        <f t="shared" si="2"/>
        <v>0.91324079017618798</v>
      </c>
      <c r="K33" s="245"/>
      <c r="L33" s="246" t="s">
        <v>256</v>
      </c>
    </row>
    <row r="34" spans="1:12" s="43" customFormat="1" ht="12.75" customHeight="1" x14ac:dyDescent="0.25">
      <c r="A34" s="110" t="s">
        <v>114</v>
      </c>
      <c r="B34" s="443" t="s">
        <v>572</v>
      </c>
      <c r="C34" s="117">
        <v>707</v>
      </c>
      <c r="D34" s="117">
        <v>982</v>
      </c>
      <c r="E34" s="117">
        <v>707</v>
      </c>
      <c r="F34" s="562">
        <f>E34/C34</f>
        <v>1</v>
      </c>
      <c r="G34" s="117">
        <v>540</v>
      </c>
      <c r="H34" s="117">
        <v>540</v>
      </c>
      <c r="I34" s="117">
        <v>540</v>
      </c>
      <c r="J34" s="544">
        <f t="shared" si="2"/>
        <v>1</v>
      </c>
      <c r="K34" s="249"/>
      <c r="L34" s="250" t="s">
        <v>256</v>
      </c>
    </row>
    <row r="35" spans="1:12" s="43" customFormat="1" ht="12.75" customHeight="1" x14ac:dyDescent="0.25">
      <c r="A35" s="110" t="s">
        <v>115</v>
      </c>
      <c r="B35" s="564" t="s">
        <v>601</v>
      </c>
      <c r="C35" s="444"/>
      <c r="D35" s="444"/>
      <c r="E35" s="444"/>
      <c r="F35" s="378"/>
      <c r="G35" s="444">
        <v>627</v>
      </c>
      <c r="H35" s="444">
        <v>734</v>
      </c>
      <c r="I35" s="444">
        <v>724</v>
      </c>
      <c r="J35" s="544">
        <f t="shared" si="2"/>
        <v>1.1547049441786283</v>
      </c>
      <c r="K35" s="245" t="s">
        <v>256</v>
      </c>
      <c r="L35" s="246"/>
    </row>
    <row r="36" spans="1:12" s="43" customFormat="1" ht="11.5" x14ac:dyDescent="0.25">
      <c r="A36" s="110" t="s">
        <v>116</v>
      </c>
      <c r="B36" s="119" t="s">
        <v>602</v>
      </c>
      <c r="C36" s="117">
        <v>140</v>
      </c>
      <c r="D36" s="117">
        <v>140</v>
      </c>
      <c r="E36" s="117">
        <v>140</v>
      </c>
      <c r="F36" s="565">
        <f>E36/C36</f>
        <v>1</v>
      </c>
      <c r="G36" s="117">
        <v>13799</v>
      </c>
      <c r="H36" s="117">
        <v>24777</v>
      </c>
      <c r="I36" s="117">
        <v>24404</v>
      </c>
      <c r="J36" s="544">
        <f t="shared" si="2"/>
        <v>1.7685339517356331</v>
      </c>
      <c r="K36" s="245" t="s">
        <v>256</v>
      </c>
      <c r="L36" s="250"/>
    </row>
    <row r="37" spans="1:12" s="43" customFormat="1" ht="11.5" x14ac:dyDescent="0.25">
      <c r="A37" s="110" t="s">
        <v>117</v>
      </c>
      <c r="B37" s="116" t="s">
        <v>574</v>
      </c>
      <c r="C37" s="117">
        <v>635</v>
      </c>
      <c r="D37" s="117">
        <v>629</v>
      </c>
      <c r="E37" s="117">
        <v>635</v>
      </c>
      <c r="F37" s="565">
        <f>E37/C37</f>
        <v>1</v>
      </c>
      <c r="G37" s="117">
        <v>1206</v>
      </c>
      <c r="H37" s="117">
        <v>1220</v>
      </c>
      <c r="I37" s="117">
        <v>1270</v>
      </c>
      <c r="J37" s="544">
        <f t="shared" si="2"/>
        <v>1.0530679933665008</v>
      </c>
      <c r="K37" s="245"/>
      <c r="L37" s="250" t="s">
        <v>256</v>
      </c>
    </row>
    <row r="38" spans="1:12" s="43" customFormat="1" ht="11.5" x14ac:dyDescent="0.25">
      <c r="A38" s="110" t="s">
        <v>118</v>
      </c>
      <c r="B38" s="118" t="s">
        <v>600</v>
      </c>
      <c r="C38" s="18">
        <v>3661</v>
      </c>
      <c r="D38" s="18"/>
      <c r="E38" s="18">
        <v>3661</v>
      </c>
      <c r="F38" s="543">
        <f>E38/C38</f>
        <v>1</v>
      </c>
      <c r="G38" s="112">
        <v>10049</v>
      </c>
      <c r="H38" s="112">
        <v>12164</v>
      </c>
      <c r="I38" s="112">
        <v>6739</v>
      </c>
      <c r="J38" s="544">
        <f t="shared" si="2"/>
        <v>0.67061399144193456</v>
      </c>
      <c r="K38" s="245"/>
      <c r="L38" s="250" t="s">
        <v>256</v>
      </c>
    </row>
    <row r="39" spans="1:12" s="43" customFormat="1" ht="12.75" customHeight="1" x14ac:dyDescent="0.25">
      <c r="A39" s="110" t="s">
        <v>119</v>
      </c>
      <c r="B39" s="111" t="s">
        <v>585</v>
      </c>
      <c r="C39" s="112"/>
      <c r="D39" s="112"/>
      <c r="E39" s="112"/>
      <c r="F39" s="543"/>
      <c r="G39" s="112">
        <v>1072</v>
      </c>
      <c r="H39" s="112">
        <v>1025</v>
      </c>
      <c r="I39" s="112">
        <v>1052</v>
      </c>
      <c r="J39" s="544">
        <f t="shared" si="2"/>
        <v>0.98134328358208955</v>
      </c>
      <c r="K39" s="245"/>
      <c r="L39" s="246" t="s">
        <v>256</v>
      </c>
    </row>
    <row r="40" spans="1:12" s="43" customFormat="1" ht="12.75" customHeight="1" x14ac:dyDescent="0.25">
      <c r="A40" s="110" t="s">
        <v>120</v>
      </c>
      <c r="B40" s="111" t="s">
        <v>588</v>
      </c>
      <c r="C40" s="112"/>
      <c r="D40" s="112"/>
      <c r="E40" s="112"/>
      <c r="F40" s="543"/>
      <c r="G40" s="112">
        <v>13490</v>
      </c>
      <c r="H40" s="112">
        <v>13413</v>
      </c>
      <c r="I40" s="112">
        <v>14291</v>
      </c>
      <c r="J40" s="544">
        <f t="shared" si="2"/>
        <v>1.0593773165307636</v>
      </c>
      <c r="K40" s="245" t="s">
        <v>256</v>
      </c>
      <c r="L40" s="246"/>
    </row>
    <row r="41" spans="1:12" s="43" customFormat="1" ht="11.5" x14ac:dyDescent="0.25">
      <c r="A41" s="110" t="s">
        <v>121</v>
      </c>
      <c r="B41" s="442" t="s">
        <v>589</v>
      </c>
      <c r="C41" s="112">
        <v>1002</v>
      </c>
      <c r="D41" s="112">
        <v>1216</v>
      </c>
      <c r="E41" s="112">
        <v>1203</v>
      </c>
      <c r="F41" s="543">
        <f>E41/C41</f>
        <v>1.2005988023952097</v>
      </c>
      <c r="G41" s="112">
        <v>5180</v>
      </c>
      <c r="H41" s="112">
        <v>5078</v>
      </c>
      <c r="I41" s="112">
        <v>5460</v>
      </c>
      <c r="J41" s="544">
        <f t="shared" si="2"/>
        <v>1.0540540540540539</v>
      </c>
      <c r="K41" s="245" t="s">
        <v>256</v>
      </c>
      <c r="L41" s="246"/>
    </row>
    <row r="42" spans="1:12" s="43" customFormat="1" ht="12.75" customHeight="1" x14ac:dyDescent="0.25">
      <c r="A42" s="110" t="s">
        <v>122</v>
      </c>
      <c r="B42" s="111" t="s">
        <v>573</v>
      </c>
      <c r="C42" s="112">
        <v>1000</v>
      </c>
      <c r="D42" s="112">
        <v>676</v>
      </c>
      <c r="E42" s="112"/>
      <c r="F42" s="543">
        <f>E42/C42</f>
        <v>0</v>
      </c>
      <c r="G42" s="112">
        <v>1400</v>
      </c>
      <c r="H42" s="112">
        <v>1301</v>
      </c>
      <c r="I42" s="112">
        <v>1094</v>
      </c>
      <c r="J42" s="544">
        <f t="shared" si="2"/>
        <v>0.78142857142857147</v>
      </c>
      <c r="K42" s="245" t="s">
        <v>256</v>
      </c>
      <c r="L42" s="246"/>
    </row>
    <row r="43" spans="1:12" s="43" customFormat="1" ht="21" x14ac:dyDescent="0.25">
      <c r="A43" s="110" t="s">
        <v>123</v>
      </c>
      <c r="B43" s="442" t="s">
        <v>652</v>
      </c>
      <c r="C43" s="112"/>
      <c r="D43" s="112"/>
      <c r="E43" s="112"/>
      <c r="F43" s="541"/>
      <c r="G43" s="112">
        <v>150</v>
      </c>
      <c r="H43" s="112">
        <v>150</v>
      </c>
      <c r="I43" s="112">
        <v>0</v>
      </c>
      <c r="J43" s="544">
        <f t="shared" ref="J43:J52" si="3">I43/G43</f>
        <v>0</v>
      </c>
      <c r="K43" s="245" t="s">
        <v>256</v>
      </c>
      <c r="L43" s="246"/>
    </row>
    <row r="44" spans="1:12" s="43" customFormat="1" ht="12.75" customHeight="1" x14ac:dyDescent="0.25">
      <c r="A44" s="110" t="s">
        <v>124</v>
      </c>
      <c r="B44" s="111" t="s">
        <v>597</v>
      </c>
      <c r="C44" s="18"/>
      <c r="D44" s="18"/>
      <c r="E44" s="18"/>
      <c r="F44" s="543"/>
      <c r="G44" s="112">
        <v>470</v>
      </c>
      <c r="H44" s="112">
        <v>343</v>
      </c>
      <c r="I44" s="112">
        <v>300</v>
      </c>
      <c r="J44" s="544">
        <f t="shared" si="3"/>
        <v>0.63829787234042556</v>
      </c>
      <c r="K44" s="245" t="s">
        <v>256</v>
      </c>
      <c r="L44" s="246"/>
    </row>
    <row r="45" spans="1:12" s="43" customFormat="1" ht="12.75" customHeight="1" x14ac:dyDescent="0.25">
      <c r="A45" s="110" t="s">
        <v>125</v>
      </c>
      <c r="B45" s="111" t="s">
        <v>793</v>
      </c>
      <c r="C45" s="18"/>
      <c r="D45" s="18"/>
      <c r="E45" s="18"/>
      <c r="F45" s="378"/>
      <c r="G45" s="112"/>
      <c r="H45" s="112"/>
      <c r="I45" s="112">
        <v>300</v>
      </c>
      <c r="J45" s="544"/>
      <c r="K45" s="245" t="s">
        <v>256</v>
      </c>
      <c r="L45" s="246"/>
    </row>
    <row r="46" spans="1:12" s="43" customFormat="1" ht="11.5" x14ac:dyDescent="0.25">
      <c r="A46" s="110" t="s">
        <v>126</v>
      </c>
      <c r="B46" s="111" t="s">
        <v>595</v>
      </c>
      <c r="C46" s="112"/>
      <c r="D46" s="112"/>
      <c r="E46" s="112"/>
      <c r="F46" s="541"/>
      <c r="G46" s="112">
        <v>137</v>
      </c>
      <c r="H46" s="112">
        <v>170</v>
      </c>
      <c r="I46" s="112">
        <v>0</v>
      </c>
      <c r="J46" s="544">
        <f t="shared" si="3"/>
        <v>0</v>
      </c>
      <c r="K46" s="245" t="s">
        <v>256</v>
      </c>
      <c r="L46" s="246"/>
    </row>
    <row r="47" spans="1:12" s="43" customFormat="1" ht="11.5" x14ac:dyDescent="0.25">
      <c r="A47" s="110" t="s">
        <v>127</v>
      </c>
      <c r="B47" s="442" t="s">
        <v>596</v>
      </c>
      <c r="C47" s="112"/>
      <c r="D47" s="112"/>
      <c r="E47" s="112"/>
      <c r="F47" s="543"/>
      <c r="G47" s="112">
        <v>60</v>
      </c>
      <c r="H47" s="112">
        <v>174</v>
      </c>
      <c r="I47" s="112">
        <v>0</v>
      </c>
      <c r="J47" s="544">
        <f t="shared" si="3"/>
        <v>0</v>
      </c>
      <c r="K47" s="245" t="s">
        <v>256</v>
      </c>
      <c r="L47" s="246"/>
    </row>
    <row r="48" spans="1:12" s="43" customFormat="1" ht="12.75" customHeight="1" x14ac:dyDescent="0.25">
      <c r="A48" s="110" t="s">
        <v>128</v>
      </c>
      <c r="B48" s="116" t="s">
        <v>598</v>
      </c>
      <c r="C48" s="18"/>
      <c r="D48" s="18"/>
      <c r="E48" s="18"/>
      <c r="F48" s="543"/>
      <c r="G48" s="117">
        <v>1010</v>
      </c>
      <c r="H48" s="117">
        <v>830</v>
      </c>
      <c r="I48" s="117">
        <v>860</v>
      </c>
      <c r="J48" s="544">
        <f t="shared" si="3"/>
        <v>0.85148514851485146</v>
      </c>
      <c r="K48" s="245" t="s">
        <v>256</v>
      </c>
      <c r="L48" s="246"/>
    </row>
    <row r="49" spans="1:12" s="43" customFormat="1" ht="12" thickBot="1" x14ac:dyDescent="0.3">
      <c r="A49" s="110" t="s">
        <v>129</v>
      </c>
      <c r="B49" s="566" t="s">
        <v>599</v>
      </c>
      <c r="C49" s="120">
        <v>175</v>
      </c>
      <c r="D49" s="120">
        <v>175</v>
      </c>
      <c r="E49" s="120">
        <v>0</v>
      </c>
      <c r="F49" s="543">
        <f>E49/C49</f>
        <v>0</v>
      </c>
      <c r="G49" s="113">
        <v>7049</v>
      </c>
      <c r="H49" s="113">
        <v>6783</v>
      </c>
      <c r="I49" s="113">
        <v>5265</v>
      </c>
      <c r="J49" s="544">
        <f t="shared" si="3"/>
        <v>0.74691445595119876</v>
      </c>
      <c r="K49" s="247" t="s">
        <v>256</v>
      </c>
      <c r="L49" s="248"/>
    </row>
    <row r="50" spans="1:12" s="43" customFormat="1" ht="12.75" customHeight="1" thickTop="1" x14ac:dyDescent="0.25">
      <c r="A50" s="773" t="s">
        <v>130</v>
      </c>
      <c r="B50" s="773"/>
      <c r="C50" s="121">
        <f>SUM(C8:C49)</f>
        <v>225944</v>
      </c>
      <c r="D50" s="121">
        <f>SUM(D8:D49)</f>
        <v>273866</v>
      </c>
      <c r="E50" s="121">
        <f>SUM(E8:E49)</f>
        <v>208262</v>
      </c>
      <c r="F50" s="567">
        <f>E50/C50</f>
        <v>0.92174167050242539</v>
      </c>
      <c r="G50" s="121">
        <f>SUM(G8:G49)</f>
        <v>318025</v>
      </c>
      <c r="H50" s="121">
        <f>SUM(H8:H49)</f>
        <v>347038</v>
      </c>
      <c r="I50" s="121">
        <f>SUM(I8:I49)</f>
        <v>343886</v>
      </c>
      <c r="J50" s="122">
        <f t="shared" si="3"/>
        <v>1.0813175064853393</v>
      </c>
      <c r="K50" s="249"/>
      <c r="L50" s="250"/>
    </row>
    <row r="51" spans="1:12" s="43" customFormat="1" ht="12.75" customHeight="1" thickBot="1" x14ac:dyDescent="0.3">
      <c r="A51" s="774" t="s">
        <v>131</v>
      </c>
      <c r="B51" s="774"/>
      <c r="C51" s="123">
        <f>'8.sz. melléklet'!D88+'9.sz. melléklet'!D38</f>
        <v>177732</v>
      </c>
      <c r="D51" s="123">
        <f>'8.sz. melléklet'!E89+'9.sz. melléklet'!E38</f>
        <v>177732</v>
      </c>
      <c r="E51" s="123">
        <f>'8.sz. melléklet'!G89+'9.sz. melléklet'!G38</f>
        <v>218783</v>
      </c>
      <c r="F51" s="568">
        <f>E51/C51</f>
        <v>1.2309713501226567</v>
      </c>
      <c r="G51" s="569">
        <f>'8.sz. melléklet'!D34</f>
        <v>85651</v>
      </c>
      <c r="H51" s="569">
        <f>'8.sz. melléklet'!E34</f>
        <v>104560</v>
      </c>
      <c r="I51" s="569">
        <f>'8.sz. melléklet'!G34</f>
        <v>83159</v>
      </c>
      <c r="J51" s="587">
        <f t="shared" si="3"/>
        <v>0.97090518499492129</v>
      </c>
      <c r="K51" s="247"/>
      <c r="L51" s="248"/>
    </row>
    <row r="52" spans="1:12" s="43" customFormat="1" ht="12.75" customHeight="1" thickTop="1" thickBot="1" x14ac:dyDescent="0.3">
      <c r="A52" s="775" t="s">
        <v>132</v>
      </c>
      <c r="B52" s="775"/>
      <c r="C52" s="124">
        <f>SUM(C50:C51)</f>
        <v>403676</v>
      </c>
      <c r="D52" s="124">
        <f>SUM(D50:D51)</f>
        <v>451598</v>
      </c>
      <c r="E52" s="124">
        <f>SUM(E50:E51)</f>
        <v>427045</v>
      </c>
      <c r="F52" s="570">
        <f>E52/C52</f>
        <v>1.057890486429711</v>
      </c>
      <c r="G52" s="124">
        <f>SUM(G50:G51)</f>
        <v>403676</v>
      </c>
      <c r="H52" s="124">
        <f>SUM(H50:H51)</f>
        <v>451598</v>
      </c>
      <c r="I52" s="124">
        <f>SUM(I50:I51)</f>
        <v>427045</v>
      </c>
      <c r="J52" s="125">
        <f t="shared" si="3"/>
        <v>1.057890486429711</v>
      </c>
      <c r="K52" s="241"/>
      <c r="L52" s="242"/>
    </row>
    <row r="53" spans="1:12" s="40" customFormat="1" ht="13" thickTop="1" x14ac:dyDescent="0.25"/>
    <row r="54" spans="1:12" s="40" customFormat="1" x14ac:dyDescent="0.25"/>
    <row r="55" spans="1:12" s="40" customFormat="1" x14ac:dyDescent="0.25"/>
    <row r="56" spans="1:12" s="40" customFormat="1" x14ac:dyDescent="0.25"/>
    <row r="57" spans="1:12" s="40" customFormat="1" x14ac:dyDescent="0.25"/>
    <row r="58" spans="1:12" s="40" customFormat="1" x14ac:dyDescent="0.25"/>
    <row r="59" spans="1:12" s="40" customFormat="1" x14ac:dyDescent="0.25"/>
    <row r="60" spans="1:12" s="40" customFormat="1" x14ac:dyDescent="0.25"/>
    <row r="61" spans="1:12" s="40" customFormat="1" x14ac:dyDescent="0.25"/>
    <row r="62" spans="1:12" s="40" customFormat="1" x14ac:dyDescent="0.25"/>
    <row r="63" spans="1:12" s="40" customFormat="1" x14ac:dyDescent="0.25"/>
    <row r="64" spans="1:12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</sheetData>
  <sheetProtection selectLockedCells="1" selectUnlockedCells="1"/>
  <mergeCells count="4">
    <mergeCell ref="A4:L4"/>
    <mergeCell ref="A50:B50"/>
    <mergeCell ref="A51:B51"/>
    <mergeCell ref="A52:B52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B84" sqref="B84"/>
    </sheetView>
  </sheetViews>
  <sheetFormatPr defaultRowHeight="15" customHeight="1" x14ac:dyDescent="0.25"/>
  <cols>
    <col min="1" max="1" width="5.7265625" style="1" customWidth="1"/>
    <col min="2" max="2" width="35.7265625" style="1" customWidth="1"/>
    <col min="3" max="3" width="5.7265625" style="1" customWidth="1"/>
    <col min="4" max="6" width="9.7265625" style="1" customWidth="1"/>
    <col min="7" max="7" width="9.7265625" customWidth="1"/>
  </cols>
  <sheetData>
    <row r="1" spans="1:8" ht="15" customHeight="1" x14ac:dyDescent="0.25">
      <c r="B1" s="3"/>
      <c r="C1" s="3"/>
      <c r="D1" s="3"/>
      <c r="E1" s="3"/>
      <c r="F1" s="3"/>
      <c r="G1" s="3"/>
      <c r="H1" s="2" t="s">
        <v>667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    .) önkormányzati rendelethez</v>
      </c>
    </row>
    <row r="3" spans="1:8" ht="15" customHeight="1" x14ac:dyDescent="0.25">
      <c r="A3" s="760" t="s">
        <v>133</v>
      </c>
      <c r="B3" s="760"/>
      <c r="C3" s="760"/>
      <c r="D3" s="760"/>
      <c r="E3" s="760"/>
      <c r="F3" s="760"/>
      <c r="G3" s="760"/>
      <c r="H3" s="760"/>
    </row>
    <row r="4" spans="1:8" ht="12.75" customHeight="1" thickBot="1" x14ac:dyDescent="0.3">
      <c r="A4" s="42"/>
      <c r="B4" s="99"/>
      <c r="C4" s="99"/>
      <c r="D4" s="41"/>
      <c r="E4" s="41"/>
      <c r="F4" s="41"/>
      <c r="G4" s="41"/>
      <c r="H4" s="6" t="s">
        <v>0</v>
      </c>
    </row>
    <row r="5" spans="1:8" ht="42.5" thickTop="1" x14ac:dyDescent="0.25">
      <c r="A5" s="7" t="s">
        <v>1</v>
      </c>
      <c r="B5" s="8" t="s">
        <v>2</v>
      </c>
      <c r="C5" s="9" t="s">
        <v>418</v>
      </c>
      <c r="D5" s="9" t="s">
        <v>611</v>
      </c>
      <c r="E5" s="9" t="s">
        <v>736</v>
      </c>
      <c r="F5" s="9" t="s">
        <v>737</v>
      </c>
      <c r="G5" s="9" t="s">
        <v>738</v>
      </c>
      <c r="H5" s="675" t="s">
        <v>739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06" t="s">
        <v>65</v>
      </c>
    </row>
    <row r="7" spans="1:8" ht="15" customHeight="1" thickTop="1" x14ac:dyDescent="0.25">
      <c r="A7" s="127" t="s">
        <v>13</v>
      </c>
      <c r="B7" s="128" t="s">
        <v>135</v>
      </c>
      <c r="C7" s="128" t="s">
        <v>419</v>
      </c>
      <c r="D7" s="129">
        <f>D8+D14</f>
        <v>34500</v>
      </c>
      <c r="E7" s="129">
        <f>E8+E14</f>
        <v>34948</v>
      </c>
      <c r="F7" s="129">
        <f>F8+F14</f>
        <v>34948</v>
      </c>
      <c r="G7" s="129">
        <f>G8+G14</f>
        <v>35374</v>
      </c>
      <c r="H7" s="130">
        <f>G7/D7</f>
        <v>1.0253333333333334</v>
      </c>
    </row>
    <row r="8" spans="1:8" ht="15" customHeight="1" x14ac:dyDescent="0.25">
      <c r="A8" s="21" t="s">
        <v>136</v>
      </c>
      <c r="B8" s="18" t="s">
        <v>420</v>
      </c>
      <c r="C8" s="18" t="s">
        <v>421</v>
      </c>
      <c r="D8" s="19">
        <f>SUM(D9:D13)</f>
        <v>26113</v>
      </c>
      <c r="E8" s="19">
        <f>SUM(E9:E13)</f>
        <v>23403</v>
      </c>
      <c r="F8" s="19">
        <f>SUM(F9:F13)</f>
        <v>23403</v>
      </c>
      <c r="G8" s="19">
        <f>SUM(G9:G13)</f>
        <v>23576</v>
      </c>
      <c r="H8" s="131">
        <f t="shared" ref="H8:H26" si="0">G8/D8</f>
        <v>0.902845326082794</v>
      </c>
    </row>
    <row r="9" spans="1:8" ht="15" customHeight="1" x14ac:dyDescent="0.25">
      <c r="A9" s="132"/>
      <c r="B9" s="22" t="s">
        <v>422</v>
      </c>
      <c r="C9" s="22" t="s">
        <v>423</v>
      </c>
      <c r="D9" s="23">
        <v>22869</v>
      </c>
      <c r="E9" s="23">
        <v>19875</v>
      </c>
      <c r="F9" s="23">
        <v>19875</v>
      </c>
      <c r="G9" s="23">
        <v>20509</v>
      </c>
      <c r="H9" s="92">
        <f t="shared" si="0"/>
        <v>0.89680353316716954</v>
      </c>
    </row>
    <row r="10" spans="1:8" ht="15" customHeight="1" x14ac:dyDescent="0.25">
      <c r="A10" s="132"/>
      <c r="B10" s="22" t="s">
        <v>788</v>
      </c>
      <c r="C10" s="22" t="s">
        <v>789</v>
      </c>
      <c r="D10" s="23"/>
      <c r="E10" s="23"/>
      <c r="F10" s="23"/>
      <c r="G10" s="23">
        <v>744</v>
      </c>
      <c r="H10" s="92"/>
    </row>
    <row r="11" spans="1:8" ht="15" customHeight="1" x14ac:dyDescent="0.25">
      <c r="A11" s="132"/>
      <c r="B11" s="22" t="s">
        <v>790</v>
      </c>
      <c r="C11" s="22" t="s">
        <v>613</v>
      </c>
      <c r="D11" s="23">
        <v>338</v>
      </c>
      <c r="E11" s="23">
        <v>62</v>
      </c>
      <c r="F11" s="23">
        <v>62</v>
      </c>
      <c r="G11" s="23">
        <v>62</v>
      </c>
      <c r="H11" s="92">
        <f t="shared" si="0"/>
        <v>0.18343195266272189</v>
      </c>
    </row>
    <row r="12" spans="1:8" ht="15" customHeight="1" x14ac:dyDescent="0.25">
      <c r="A12" s="132"/>
      <c r="B12" s="22" t="s">
        <v>791</v>
      </c>
      <c r="C12" s="22" t="s">
        <v>424</v>
      </c>
      <c r="D12" s="23">
        <v>2856</v>
      </c>
      <c r="E12" s="23">
        <v>2701</v>
      </c>
      <c r="F12" s="23">
        <v>2701</v>
      </c>
      <c r="G12" s="23">
        <v>1742</v>
      </c>
      <c r="H12" s="92">
        <f t="shared" si="0"/>
        <v>0.60994397759103647</v>
      </c>
    </row>
    <row r="13" spans="1:8" ht="15" customHeight="1" x14ac:dyDescent="0.25">
      <c r="A13" s="132"/>
      <c r="B13" s="22" t="s">
        <v>792</v>
      </c>
      <c r="C13" s="22" t="s">
        <v>615</v>
      </c>
      <c r="D13" s="23">
        <v>50</v>
      </c>
      <c r="E13" s="23">
        <v>765</v>
      </c>
      <c r="F13" s="23">
        <v>765</v>
      </c>
      <c r="G13" s="23">
        <v>519</v>
      </c>
      <c r="H13" s="92">
        <f t="shared" si="0"/>
        <v>10.38</v>
      </c>
    </row>
    <row r="14" spans="1:8" ht="15" customHeight="1" x14ac:dyDescent="0.25">
      <c r="A14" s="21" t="s">
        <v>137</v>
      </c>
      <c r="B14" s="18" t="s">
        <v>139</v>
      </c>
      <c r="C14" s="18" t="s">
        <v>425</v>
      </c>
      <c r="D14" s="19">
        <f>SUM(D15:D17)</f>
        <v>8387</v>
      </c>
      <c r="E14" s="19">
        <f>SUM(E15:E17)</f>
        <v>11545</v>
      </c>
      <c r="F14" s="19">
        <f>SUM(F15:F17)</f>
        <v>11545</v>
      </c>
      <c r="G14" s="19">
        <f>SUM(G15:G17)</f>
        <v>11798</v>
      </c>
      <c r="H14" s="131">
        <f t="shared" si="0"/>
        <v>1.4067008465482294</v>
      </c>
    </row>
    <row r="15" spans="1:8" ht="15" customHeight="1" x14ac:dyDescent="0.25">
      <c r="A15" s="132"/>
      <c r="B15" s="22" t="s">
        <v>446</v>
      </c>
      <c r="C15" s="22" t="s">
        <v>426</v>
      </c>
      <c r="D15" s="23">
        <v>2747</v>
      </c>
      <c r="E15" s="23">
        <v>5791</v>
      </c>
      <c r="F15" s="23">
        <v>5791</v>
      </c>
      <c r="G15" s="23">
        <v>6564</v>
      </c>
      <c r="H15" s="92">
        <f t="shared" si="0"/>
        <v>2.3895158354568622</v>
      </c>
    </row>
    <row r="16" spans="1:8" ht="15" customHeight="1" x14ac:dyDescent="0.25">
      <c r="A16" s="132"/>
      <c r="B16" s="22" t="s">
        <v>447</v>
      </c>
      <c r="C16" s="22" t="s">
        <v>427</v>
      </c>
      <c r="D16" s="23">
        <v>2676</v>
      </c>
      <c r="E16" s="23">
        <v>2319</v>
      </c>
      <c r="F16" s="23">
        <v>2319</v>
      </c>
      <c r="G16" s="23">
        <v>2505</v>
      </c>
      <c r="H16" s="84">
        <f t="shared" si="0"/>
        <v>0.93609865470852016</v>
      </c>
    </row>
    <row r="17" spans="1:8" ht="15" customHeight="1" x14ac:dyDescent="0.25">
      <c r="A17" s="132"/>
      <c r="B17" s="22" t="s">
        <v>448</v>
      </c>
      <c r="C17" s="22" t="s">
        <v>428</v>
      </c>
      <c r="D17" s="23">
        <v>2964</v>
      </c>
      <c r="E17" s="23">
        <v>3435</v>
      </c>
      <c r="F17" s="23">
        <v>3435</v>
      </c>
      <c r="G17" s="23">
        <v>2729</v>
      </c>
      <c r="H17" s="84">
        <f t="shared" si="0"/>
        <v>0.92071524966261808</v>
      </c>
    </row>
    <row r="18" spans="1:8" ht="15" customHeight="1" x14ac:dyDescent="0.25">
      <c r="A18" s="28" t="s">
        <v>14</v>
      </c>
      <c r="B18" s="133" t="s">
        <v>235</v>
      </c>
      <c r="C18" s="133" t="s">
        <v>429</v>
      </c>
      <c r="D18" s="29">
        <v>10348</v>
      </c>
      <c r="E18" s="29">
        <v>10547</v>
      </c>
      <c r="F18" s="29">
        <v>10547</v>
      </c>
      <c r="G18" s="29">
        <v>10717</v>
      </c>
      <c r="H18" s="130">
        <f t="shared" si="0"/>
        <v>1.0356590645535368</v>
      </c>
    </row>
    <row r="19" spans="1:8" ht="15" customHeight="1" x14ac:dyDescent="0.25">
      <c r="A19" s="28" t="s">
        <v>52</v>
      </c>
      <c r="B19" s="133" t="s">
        <v>141</v>
      </c>
      <c r="C19" s="133" t="s">
        <v>430</v>
      </c>
      <c r="D19" s="29">
        <f>SUM(D20:D24)</f>
        <v>107398</v>
      </c>
      <c r="E19" s="29">
        <f>SUM(E20:E24)</f>
        <v>112925</v>
      </c>
      <c r="F19" s="29">
        <f>SUM(F20:F24)</f>
        <v>92534</v>
      </c>
      <c r="G19" s="29">
        <f>SUM(G20:G24)</f>
        <v>101504</v>
      </c>
      <c r="H19" s="130">
        <f t="shared" si="0"/>
        <v>0.9451200208569992</v>
      </c>
    </row>
    <row r="20" spans="1:8" ht="15" customHeight="1" x14ac:dyDescent="0.25">
      <c r="A20" s="21" t="s">
        <v>140</v>
      </c>
      <c r="B20" s="18" t="s">
        <v>431</v>
      </c>
      <c r="C20" s="18" t="s">
        <v>437</v>
      </c>
      <c r="D20" s="19">
        <v>13430</v>
      </c>
      <c r="E20" s="19">
        <v>12564</v>
      </c>
      <c r="F20" s="19">
        <v>10898</v>
      </c>
      <c r="G20" s="19">
        <v>13496</v>
      </c>
      <c r="H20" s="131">
        <f t="shared" si="0"/>
        <v>1.0049143708116157</v>
      </c>
    </row>
    <row r="21" spans="1:8" ht="15" customHeight="1" x14ac:dyDescent="0.25">
      <c r="A21" s="21" t="s">
        <v>142</v>
      </c>
      <c r="B21" s="18" t="s">
        <v>432</v>
      </c>
      <c r="C21" s="18" t="s">
        <v>438</v>
      </c>
      <c r="D21" s="19">
        <v>1686</v>
      </c>
      <c r="E21" s="19">
        <v>1744</v>
      </c>
      <c r="F21" s="19">
        <v>1523</v>
      </c>
      <c r="G21" s="19">
        <v>2065</v>
      </c>
      <c r="H21" s="131">
        <f t="shared" si="0"/>
        <v>1.2247924080664294</v>
      </c>
    </row>
    <row r="22" spans="1:8" ht="15" customHeight="1" x14ac:dyDescent="0.25">
      <c r="A22" s="21" t="s">
        <v>433</v>
      </c>
      <c r="B22" s="18" t="s">
        <v>434</v>
      </c>
      <c r="C22" s="18" t="s">
        <v>439</v>
      </c>
      <c r="D22" s="19">
        <v>63986</v>
      </c>
      <c r="E22" s="19">
        <v>65143</v>
      </c>
      <c r="F22" s="19">
        <v>52644</v>
      </c>
      <c r="G22" s="19">
        <v>59766</v>
      </c>
      <c r="H22" s="131">
        <f t="shared" si="0"/>
        <v>0.93404807301597226</v>
      </c>
    </row>
    <row r="23" spans="1:8" ht="15" customHeight="1" x14ac:dyDescent="0.25">
      <c r="A23" s="21" t="s">
        <v>435</v>
      </c>
      <c r="B23" s="18" t="s">
        <v>436</v>
      </c>
      <c r="C23" s="18" t="s">
        <v>440</v>
      </c>
      <c r="D23" s="19">
        <v>355</v>
      </c>
      <c r="E23" s="19">
        <v>355</v>
      </c>
      <c r="F23" s="19">
        <v>169</v>
      </c>
      <c r="G23" s="19">
        <v>315</v>
      </c>
      <c r="H23" s="131">
        <f t="shared" si="0"/>
        <v>0.88732394366197187</v>
      </c>
    </row>
    <row r="24" spans="1:8" ht="15" customHeight="1" x14ac:dyDescent="0.25">
      <c r="A24" s="21" t="s">
        <v>441</v>
      </c>
      <c r="B24" s="18" t="s">
        <v>442</v>
      </c>
      <c r="C24" s="18" t="s">
        <v>443</v>
      </c>
      <c r="D24" s="19">
        <f>SUM(D25:D28)</f>
        <v>27941</v>
      </c>
      <c r="E24" s="19">
        <f>SUM(E25:E28)</f>
        <v>33119</v>
      </c>
      <c r="F24" s="19">
        <f>SUM(F25:F28)</f>
        <v>27300</v>
      </c>
      <c r="G24" s="19">
        <f>SUM(G25:G28)</f>
        <v>25862</v>
      </c>
      <c r="H24" s="131">
        <f t="shared" si="0"/>
        <v>0.92559321427293229</v>
      </c>
    </row>
    <row r="25" spans="1:8" ht="15" customHeight="1" x14ac:dyDescent="0.25">
      <c r="A25" s="132"/>
      <c r="B25" s="22" t="s">
        <v>444</v>
      </c>
      <c r="C25" s="22" t="s">
        <v>445</v>
      </c>
      <c r="D25" s="23">
        <v>19101</v>
      </c>
      <c r="E25" s="23">
        <v>16859</v>
      </c>
      <c r="F25" s="23">
        <v>13223</v>
      </c>
      <c r="G25" s="23">
        <v>16732</v>
      </c>
      <c r="H25" s="92">
        <f t="shared" si="0"/>
        <v>0.87597507983875189</v>
      </c>
    </row>
    <row r="26" spans="1:8" ht="15" customHeight="1" x14ac:dyDescent="0.25">
      <c r="A26" s="132"/>
      <c r="B26" s="391" t="s">
        <v>449</v>
      </c>
      <c r="C26" s="22" t="s">
        <v>450</v>
      </c>
      <c r="D26" s="23">
        <v>8350</v>
      </c>
      <c r="E26" s="23">
        <v>15541</v>
      </c>
      <c r="F26" s="23">
        <v>13398</v>
      </c>
      <c r="G26" s="23">
        <v>8620</v>
      </c>
      <c r="H26" s="92">
        <f t="shared" si="0"/>
        <v>1.0323353293413173</v>
      </c>
    </row>
    <row r="27" spans="1:8" ht="15" customHeight="1" x14ac:dyDescent="0.25">
      <c r="A27" s="132"/>
      <c r="B27" s="391" t="s">
        <v>709</v>
      </c>
      <c r="C27" s="22" t="s">
        <v>710</v>
      </c>
      <c r="D27" s="23"/>
      <c r="E27" s="23">
        <v>51</v>
      </c>
      <c r="F27" s="23">
        <v>51</v>
      </c>
      <c r="G27" s="23">
        <v>30</v>
      </c>
      <c r="H27" s="92"/>
    </row>
    <row r="28" spans="1:8" ht="15" customHeight="1" x14ac:dyDescent="0.25">
      <c r="A28" s="132"/>
      <c r="B28" s="391" t="s">
        <v>708</v>
      </c>
      <c r="C28" s="22" t="s">
        <v>451</v>
      </c>
      <c r="D28" s="23">
        <v>490</v>
      </c>
      <c r="E28" s="23">
        <v>668</v>
      </c>
      <c r="F28" s="23">
        <v>628</v>
      </c>
      <c r="G28" s="23">
        <v>480</v>
      </c>
      <c r="H28" s="92">
        <f t="shared" ref="H28:H35" si="1">G28/D28</f>
        <v>0.97959183673469385</v>
      </c>
    </row>
    <row r="29" spans="1:8" ht="15" customHeight="1" x14ac:dyDescent="0.25">
      <c r="A29" s="28" t="s">
        <v>53</v>
      </c>
      <c r="B29" s="133" t="s">
        <v>452</v>
      </c>
      <c r="C29" s="133" t="s">
        <v>453</v>
      </c>
      <c r="D29" s="29">
        <v>3717</v>
      </c>
      <c r="E29" s="29">
        <v>3664</v>
      </c>
      <c r="F29" s="29">
        <v>2452</v>
      </c>
      <c r="G29" s="29">
        <v>3250</v>
      </c>
      <c r="H29" s="130">
        <f t="shared" si="1"/>
        <v>0.8743610438525693</v>
      </c>
    </row>
    <row r="30" spans="1:8" s="392" customFormat="1" ht="15" customHeight="1" x14ac:dyDescent="0.25">
      <c r="A30" s="28" t="s">
        <v>55</v>
      </c>
      <c r="B30" s="133" t="s">
        <v>454</v>
      </c>
      <c r="C30" s="133" t="s">
        <v>455</v>
      </c>
      <c r="D30" s="29">
        <f>SUM(D31:D34)</f>
        <v>107706</v>
      </c>
      <c r="E30" s="29">
        <f>SUM(E31:E34)</f>
        <v>137165</v>
      </c>
      <c r="F30" s="29">
        <f>SUM(F31:F34)</f>
        <v>32306</v>
      </c>
      <c r="G30" s="29">
        <f>SUM(G31:G34)</f>
        <v>103139</v>
      </c>
      <c r="H30" s="130">
        <f t="shared" si="1"/>
        <v>0.95759753402781644</v>
      </c>
    </row>
    <row r="31" spans="1:8" s="392" customFormat="1" ht="15" customHeight="1" x14ac:dyDescent="0.25">
      <c r="A31" s="21" t="s">
        <v>410</v>
      </c>
      <c r="B31" s="18" t="s">
        <v>616</v>
      </c>
      <c r="C31" s="18" t="s">
        <v>617</v>
      </c>
      <c r="D31" s="19">
        <v>1513</v>
      </c>
      <c r="E31" s="19">
        <v>1094</v>
      </c>
      <c r="F31" s="19">
        <v>1094</v>
      </c>
      <c r="G31" s="19">
        <v>420</v>
      </c>
      <c r="H31" s="130">
        <f t="shared" si="1"/>
        <v>0.2775941837409121</v>
      </c>
    </row>
    <row r="32" spans="1:8" s="392" customFormat="1" ht="15" customHeight="1" x14ac:dyDescent="0.25">
      <c r="A32" s="21" t="s">
        <v>412</v>
      </c>
      <c r="B32" s="18" t="s">
        <v>456</v>
      </c>
      <c r="C32" s="18" t="s">
        <v>458</v>
      </c>
      <c r="D32" s="19">
        <v>12511</v>
      </c>
      <c r="E32" s="19">
        <v>11967</v>
      </c>
      <c r="F32" s="19">
        <v>11935</v>
      </c>
      <c r="G32" s="19">
        <v>13116</v>
      </c>
      <c r="H32" s="131">
        <f t="shared" si="1"/>
        <v>1.0483574454480058</v>
      </c>
    </row>
    <row r="33" spans="1:8" s="392" customFormat="1" ht="15" customHeight="1" x14ac:dyDescent="0.25">
      <c r="A33" s="21" t="s">
        <v>460</v>
      </c>
      <c r="B33" s="18" t="s">
        <v>457</v>
      </c>
      <c r="C33" s="18" t="s">
        <v>459</v>
      </c>
      <c r="D33" s="19">
        <v>8031</v>
      </c>
      <c r="E33" s="19">
        <v>19544</v>
      </c>
      <c r="F33" s="19">
        <v>19277</v>
      </c>
      <c r="G33" s="19">
        <v>6444</v>
      </c>
      <c r="H33" s="131">
        <f t="shared" si="1"/>
        <v>0.80239073589839371</v>
      </c>
    </row>
    <row r="34" spans="1:8" s="392" customFormat="1" ht="15" customHeight="1" x14ac:dyDescent="0.25">
      <c r="A34" s="21" t="s">
        <v>618</v>
      </c>
      <c r="B34" s="18" t="s">
        <v>44</v>
      </c>
      <c r="C34" s="18" t="s">
        <v>659</v>
      </c>
      <c r="D34" s="19">
        <v>85651</v>
      </c>
      <c r="E34" s="19">
        <v>104560</v>
      </c>
      <c r="F34" s="19">
        <v>0</v>
      </c>
      <c r="G34" s="19">
        <v>83159</v>
      </c>
      <c r="H34" s="131">
        <f t="shared" si="1"/>
        <v>0.97090518499492129</v>
      </c>
    </row>
    <row r="35" spans="1:8" s="392" customFormat="1" ht="15" customHeight="1" x14ac:dyDescent="0.25">
      <c r="A35" s="28" t="s">
        <v>56</v>
      </c>
      <c r="B35" s="133" t="s">
        <v>237</v>
      </c>
      <c r="C35" s="133" t="s">
        <v>461</v>
      </c>
      <c r="D35" s="29">
        <f>SUM(D36:D41)</f>
        <v>102955</v>
      </c>
      <c r="E35" s="29">
        <f>SUM(E36:E41)</f>
        <v>113850</v>
      </c>
      <c r="F35" s="29">
        <f>SUM(F36:F41)</f>
        <v>38041</v>
      </c>
      <c r="G35" s="29">
        <f>SUM(G36:G41)</f>
        <v>149476</v>
      </c>
      <c r="H35" s="130">
        <f t="shared" si="1"/>
        <v>1.4518576076926812</v>
      </c>
    </row>
    <row r="36" spans="1:8" s="392" customFormat="1" ht="15" customHeight="1" x14ac:dyDescent="0.25">
      <c r="A36" s="396" t="s">
        <v>462</v>
      </c>
      <c r="B36" s="76" t="s">
        <v>463</v>
      </c>
      <c r="C36" s="76" t="s">
        <v>464</v>
      </c>
      <c r="D36" s="56"/>
      <c r="E36" s="56">
        <v>50</v>
      </c>
      <c r="F36" s="56">
        <v>50</v>
      </c>
      <c r="G36" s="56">
        <v>0</v>
      </c>
      <c r="H36" s="131"/>
    </row>
    <row r="37" spans="1:8" s="392" customFormat="1" ht="15" customHeight="1" x14ac:dyDescent="0.25">
      <c r="A37" s="396" t="s">
        <v>465</v>
      </c>
      <c r="B37" s="76" t="s">
        <v>466</v>
      </c>
      <c r="C37" s="76" t="s">
        <v>467</v>
      </c>
      <c r="D37" s="56">
        <v>64872</v>
      </c>
      <c r="E37" s="56">
        <v>64334</v>
      </c>
      <c r="F37" s="56">
        <v>23315</v>
      </c>
      <c r="G37" s="56">
        <v>90759</v>
      </c>
      <c r="H37" s="131">
        <f t="shared" ref="H37:H45" si="2">G37/D37</f>
        <v>1.399047354790973</v>
      </c>
    </row>
    <row r="38" spans="1:8" s="392" customFormat="1" ht="15" customHeight="1" x14ac:dyDescent="0.25">
      <c r="A38" s="396" t="s">
        <v>468</v>
      </c>
      <c r="B38" s="76" t="s">
        <v>469</v>
      </c>
      <c r="C38" s="76" t="s">
        <v>470</v>
      </c>
      <c r="D38" s="56">
        <v>628</v>
      </c>
      <c r="E38" s="56">
        <v>807</v>
      </c>
      <c r="F38" s="56">
        <v>750</v>
      </c>
      <c r="G38" s="56">
        <v>412</v>
      </c>
      <c r="H38" s="131">
        <f t="shared" si="2"/>
        <v>0.6560509554140127</v>
      </c>
    </row>
    <row r="39" spans="1:8" s="398" customFormat="1" ht="15" customHeight="1" x14ac:dyDescent="0.3">
      <c r="A39" s="396" t="s">
        <v>471</v>
      </c>
      <c r="B39" s="76" t="s">
        <v>472</v>
      </c>
      <c r="C39" s="76" t="s">
        <v>473</v>
      </c>
      <c r="D39" s="56">
        <v>4319</v>
      </c>
      <c r="E39" s="56">
        <v>13198</v>
      </c>
      <c r="F39" s="56">
        <v>7915</v>
      </c>
      <c r="G39" s="56">
        <v>16709</v>
      </c>
      <c r="H39" s="131">
        <f t="shared" si="2"/>
        <v>3.8687196110210698</v>
      </c>
    </row>
    <row r="40" spans="1:8" s="392" customFormat="1" ht="15" customHeight="1" x14ac:dyDescent="0.25">
      <c r="A40" s="396" t="s">
        <v>474</v>
      </c>
      <c r="B40" s="76" t="s">
        <v>475</v>
      </c>
      <c r="C40" s="76" t="s">
        <v>476</v>
      </c>
      <c r="D40" s="56">
        <v>14500</v>
      </c>
      <c r="E40" s="56">
        <v>14500</v>
      </c>
      <c r="F40" s="56">
        <v>0</v>
      </c>
      <c r="G40" s="56">
        <v>14500</v>
      </c>
      <c r="H40" s="131">
        <f t="shared" si="2"/>
        <v>1</v>
      </c>
    </row>
    <row r="41" spans="1:8" s="392" customFormat="1" ht="15" customHeight="1" x14ac:dyDescent="0.25">
      <c r="A41" s="396" t="s">
        <v>477</v>
      </c>
      <c r="B41" s="76" t="s">
        <v>478</v>
      </c>
      <c r="C41" s="76" t="s">
        <v>479</v>
      </c>
      <c r="D41" s="56">
        <v>18636</v>
      </c>
      <c r="E41" s="56">
        <v>20961</v>
      </c>
      <c r="F41" s="56">
        <v>6011</v>
      </c>
      <c r="G41" s="56">
        <v>27096</v>
      </c>
      <c r="H41" s="131">
        <f t="shared" si="2"/>
        <v>1.4539600772698005</v>
      </c>
    </row>
    <row r="42" spans="1:8" s="398" customFormat="1" ht="15" customHeight="1" x14ac:dyDescent="0.3">
      <c r="A42" s="397" t="s">
        <v>58</v>
      </c>
      <c r="B42" s="394" t="s">
        <v>480</v>
      </c>
      <c r="C42" s="394" t="s">
        <v>481</v>
      </c>
      <c r="D42" s="395">
        <f>SUM(D43:D44)</f>
        <v>11092</v>
      </c>
      <c r="E42" s="395">
        <f>SUM(E43:E44)</f>
        <v>10709</v>
      </c>
      <c r="F42" s="395">
        <f>SUM(F43:F44)</f>
        <v>5709</v>
      </c>
      <c r="G42" s="395">
        <f>SUM(G43:G44)</f>
        <v>0</v>
      </c>
      <c r="H42" s="130">
        <f t="shared" si="2"/>
        <v>0</v>
      </c>
    </row>
    <row r="43" spans="1:8" s="392" customFormat="1" ht="15" customHeight="1" x14ac:dyDescent="0.25">
      <c r="A43" s="396" t="s">
        <v>482</v>
      </c>
      <c r="B43" s="76" t="s">
        <v>483</v>
      </c>
      <c r="C43" s="76" t="s">
        <v>484</v>
      </c>
      <c r="D43" s="56">
        <v>8787</v>
      </c>
      <c r="E43" s="56">
        <v>8584</v>
      </c>
      <c r="F43" s="56">
        <v>4647</v>
      </c>
      <c r="G43" s="56">
        <v>0</v>
      </c>
      <c r="H43" s="131">
        <f t="shared" si="2"/>
        <v>0</v>
      </c>
    </row>
    <row r="44" spans="1:8" s="392" customFormat="1" ht="15" customHeight="1" x14ac:dyDescent="0.25">
      <c r="A44" s="396" t="s">
        <v>485</v>
      </c>
      <c r="B44" s="76" t="s">
        <v>486</v>
      </c>
      <c r="C44" s="76" t="s">
        <v>487</v>
      </c>
      <c r="D44" s="56">
        <v>2305</v>
      </c>
      <c r="E44" s="56">
        <v>2125</v>
      </c>
      <c r="F44" s="56">
        <v>1062</v>
      </c>
      <c r="G44" s="56">
        <v>0</v>
      </c>
      <c r="H44" s="131">
        <f t="shared" si="2"/>
        <v>0</v>
      </c>
    </row>
    <row r="45" spans="1:8" s="392" customFormat="1" ht="15" customHeight="1" x14ac:dyDescent="0.25">
      <c r="A45" s="393" t="s">
        <v>79</v>
      </c>
      <c r="B45" s="394" t="s">
        <v>153</v>
      </c>
      <c r="C45" s="394" t="s">
        <v>488</v>
      </c>
      <c r="D45" s="395">
        <f>SUM(D46:D46)</f>
        <v>3918</v>
      </c>
      <c r="E45" s="395">
        <f>SUM(E46:E46)</f>
        <v>5603</v>
      </c>
      <c r="F45" s="395">
        <f>SUM(F46:F46)</f>
        <v>5603</v>
      </c>
      <c r="G45" s="395">
        <f>SUM(G46:G46)</f>
        <v>375</v>
      </c>
      <c r="H45" s="130">
        <f t="shared" si="2"/>
        <v>9.5712098009188368E-2</v>
      </c>
    </row>
    <row r="46" spans="1:8" s="392" customFormat="1" ht="15" customHeight="1" x14ac:dyDescent="0.25">
      <c r="A46" s="451" t="s">
        <v>489</v>
      </c>
      <c r="B46" s="432" t="s">
        <v>490</v>
      </c>
      <c r="C46" s="432" t="s">
        <v>491</v>
      </c>
      <c r="D46" s="433">
        <v>3918</v>
      </c>
      <c r="E46" s="433">
        <v>5603</v>
      </c>
      <c r="F46" s="433">
        <v>5603</v>
      </c>
      <c r="G46" s="433">
        <v>375</v>
      </c>
      <c r="H46" s="131">
        <f>G46/D46</f>
        <v>9.5712098009188368E-2</v>
      </c>
    </row>
    <row r="47" spans="1:8" s="392" customFormat="1" ht="15" customHeight="1" x14ac:dyDescent="0.25">
      <c r="A47" s="452" t="s">
        <v>98</v>
      </c>
      <c r="B47" s="602" t="s">
        <v>48</v>
      </c>
      <c r="C47" s="602" t="s">
        <v>693</v>
      </c>
      <c r="D47" s="603">
        <f>SUM(D48:D49)</f>
        <v>19160</v>
      </c>
      <c r="E47" s="603">
        <f>SUM(E48:E49)</f>
        <v>19415</v>
      </c>
      <c r="F47" s="603">
        <f>SUM(F48:F49)</f>
        <v>19415</v>
      </c>
      <c r="G47" s="603">
        <f>SUM(G48:G49)</f>
        <v>21351</v>
      </c>
      <c r="H47" s="130">
        <f>G47/D47</f>
        <v>1.1143528183716076</v>
      </c>
    </row>
    <row r="48" spans="1:8" s="392" customFormat="1" ht="15" customHeight="1" x14ac:dyDescent="0.25">
      <c r="A48" s="606" t="s">
        <v>689</v>
      </c>
      <c r="B48" s="607" t="s">
        <v>690</v>
      </c>
      <c r="C48" s="607" t="s">
        <v>692</v>
      </c>
      <c r="D48" s="608">
        <v>2172</v>
      </c>
      <c r="E48" s="608">
        <v>2395</v>
      </c>
      <c r="F48" s="608">
        <v>2395</v>
      </c>
      <c r="G48" s="608">
        <v>2365</v>
      </c>
      <c r="H48" s="131">
        <f>G48/D48</f>
        <v>1.0888581952117864</v>
      </c>
    </row>
    <row r="49" spans="1:8" ht="15" customHeight="1" thickBot="1" x14ac:dyDescent="0.3">
      <c r="A49" s="371" t="s">
        <v>691</v>
      </c>
      <c r="B49" s="604" t="s">
        <v>609</v>
      </c>
      <c r="C49" s="604" t="s">
        <v>610</v>
      </c>
      <c r="D49" s="605">
        <v>16988</v>
      </c>
      <c r="E49" s="605">
        <v>17020</v>
      </c>
      <c r="F49" s="605">
        <v>17020</v>
      </c>
      <c r="G49" s="605">
        <v>18986</v>
      </c>
      <c r="H49" s="131">
        <f>G49/D49</f>
        <v>1.1176124323051566</v>
      </c>
    </row>
    <row r="50" spans="1:8" ht="15" customHeight="1" thickTop="1" thickBot="1" x14ac:dyDescent="0.3">
      <c r="A50" s="771" t="s">
        <v>143</v>
      </c>
      <c r="B50" s="771"/>
      <c r="C50" s="383"/>
      <c r="D50" s="101">
        <f>D7+D18+D19+D29+D30+D35+D42+D45+D47</f>
        <v>400794</v>
      </c>
      <c r="E50" s="101">
        <f>E7+E18+E19+E29+E30+E35+E42+E45+E47</f>
        <v>448826</v>
      </c>
      <c r="F50" s="101">
        <f>F7+F18+F19+F29+F30+F35+F42+F45+F47</f>
        <v>241555</v>
      </c>
      <c r="G50" s="101">
        <f>G7+G18+G19+G29+G30+G35+G42+G45+G47</f>
        <v>425186</v>
      </c>
      <c r="H50" s="136">
        <f>G50/D50</f>
        <v>1.0608591944989196</v>
      </c>
    </row>
    <row r="51" spans="1:8" ht="15" customHeight="1" thickTop="1" x14ac:dyDescent="0.25">
      <c r="A51" s="43"/>
      <c r="B51" s="43"/>
      <c r="C51" s="43"/>
      <c r="D51" s="43"/>
      <c r="E51" s="43"/>
      <c r="F51" s="43"/>
      <c r="G51" s="69"/>
      <c r="H51" s="2" t="s">
        <v>686</v>
      </c>
    </row>
    <row r="52" spans="1:8" ht="15" customHeight="1" x14ac:dyDescent="0.25">
      <c r="B52" s="41"/>
      <c r="C52" s="41"/>
      <c r="D52" s="41"/>
      <c r="E52" s="41"/>
      <c r="F52" s="41"/>
      <c r="H52" s="2" t="str">
        <f>'2.sz. melléklet'!G2</f>
        <v>az 1/2016. (II.    .) önkormányzati rendelethez</v>
      </c>
    </row>
    <row r="53" spans="1:8" ht="15" customHeight="1" x14ac:dyDescent="0.25">
      <c r="A53" s="760" t="s">
        <v>144</v>
      </c>
      <c r="B53" s="760"/>
      <c r="C53" s="760"/>
      <c r="D53" s="760"/>
      <c r="E53" s="760"/>
      <c r="F53" s="760"/>
      <c r="G53" s="760"/>
      <c r="H53" s="760"/>
    </row>
    <row r="54" spans="1:8" ht="13" thickBot="1" x14ac:dyDescent="0.3">
      <c r="A54" s="43"/>
      <c r="B54" s="137"/>
      <c r="C54" s="137"/>
      <c r="D54" s="41"/>
      <c r="E54" s="41"/>
      <c r="F54" s="41"/>
      <c r="G54" s="41"/>
      <c r="H54" s="575" t="s">
        <v>0</v>
      </c>
    </row>
    <row r="55" spans="1:8" ht="42.5" thickTop="1" x14ac:dyDescent="0.25">
      <c r="A55" s="7" t="s">
        <v>1</v>
      </c>
      <c r="B55" s="8" t="s">
        <v>2</v>
      </c>
      <c r="C55" s="9" t="s">
        <v>418</v>
      </c>
      <c r="D55" s="9" t="s">
        <v>611</v>
      </c>
      <c r="E55" s="9" t="s">
        <v>736</v>
      </c>
      <c r="F55" s="9" t="s">
        <v>737</v>
      </c>
      <c r="G55" s="9" t="s">
        <v>738</v>
      </c>
      <c r="H55" s="675" t="s">
        <v>739</v>
      </c>
    </row>
    <row r="56" spans="1:8" ht="15" customHeight="1" thickBot="1" x14ac:dyDescent="0.3">
      <c r="A56" s="11" t="s">
        <v>3</v>
      </c>
      <c r="B56" s="12" t="s">
        <v>4</v>
      </c>
      <c r="C56" s="13" t="s">
        <v>5</v>
      </c>
      <c r="D56" s="13" t="s">
        <v>6</v>
      </c>
      <c r="E56" s="13" t="s">
        <v>7</v>
      </c>
      <c r="F56" s="13" t="s">
        <v>8</v>
      </c>
      <c r="G56" s="13" t="s">
        <v>9</v>
      </c>
      <c r="H56" s="106" t="s">
        <v>65</v>
      </c>
    </row>
    <row r="57" spans="1:8" ht="15" customHeight="1" thickTop="1" x14ac:dyDescent="0.25">
      <c r="A57" s="127" t="s">
        <v>492</v>
      </c>
      <c r="B57" s="128" t="s">
        <v>493</v>
      </c>
      <c r="C57" s="384" t="s">
        <v>494</v>
      </c>
      <c r="D57" s="202">
        <f>SUM(D58:D59)</f>
        <v>62466</v>
      </c>
      <c r="E57" s="202">
        <f>SUM(E58:E59)</f>
        <v>77524</v>
      </c>
      <c r="F57" s="202">
        <f>SUM(F58:F59)</f>
        <v>77524</v>
      </c>
      <c r="G57" s="202">
        <f>SUM(G58:G59)</f>
        <v>64486</v>
      </c>
      <c r="H57" s="30">
        <f t="shared" ref="H57:H91" si="3">G57/D57</f>
        <v>1.0323375916498576</v>
      </c>
    </row>
    <row r="58" spans="1:8" ht="15" customHeight="1" x14ac:dyDescent="0.25">
      <c r="A58" s="21" t="s">
        <v>136</v>
      </c>
      <c r="B58" s="18" t="s">
        <v>495</v>
      </c>
      <c r="C58" s="385" t="s">
        <v>496</v>
      </c>
      <c r="D58" s="56">
        <v>59178</v>
      </c>
      <c r="E58" s="56">
        <v>72515</v>
      </c>
      <c r="F58" s="56">
        <v>72515</v>
      </c>
      <c r="G58" s="56">
        <v>63752</v>
      </c>
      <c r="H58" s="20">
        <f t="shared" si="3"/>
        <v>1.0772922369799587</v>
      </c>
    </row>
    <row r="59" spans="1:8" ht="15" customHeight="1" x14ac:dyDescent="0.25">
      <c r="A59" s="21" t="s">
        <v>137</v>
      </c>
      <c r="B59" s="18" t="s">
        <v>498</v>
      </c>
      <c r="C59" s="422" t="s">
        <v>497</v>
      </c>
      <c r="D59" s="193">
        <v>3288</v>
      </c>
      <c r="E59" s="193">
        <v>5009</v>
      </c>
      <c r="F59" s="193">
        <v>5009</v>
      </c>
      <c r="G59" s="193">
        <v>734</v>
      </c>
      <c r="H59" s="20">
        <f t="shared" si="3"/>
        <v>0.2232360097323601</v>
      </c>
    </row>
    <row r="60" spans="1:8" ht="15" customHeight="1" x14ac:dyDescent="0.25">
      <c r="A60" s="28" t="s">
        <v>14</v>
      </c>
      <c r="B60" s="386" t="s">
        <v>499</v>
      </c>
      <c r="C60" s="426" t="s">
        <v>500</v>
      </c>
      <c r="D60" s="196">
        <f>SUM(D61:D62)</f>
        <v>24263</v>
      </c>
      <c r="E60" s="196">
        <f>SUM(E61:E62)</f>
        <v>42084</v>
      </c>
      <c r="F60" s="196">
        <f>SUM(F61:F62)</f>
        <v>42084</v>
      </c>
      <c r="G60" s="196">
        <f>SUM(G61:G62)</f>
        <v>0</v>
      </c>
      <c r="H60" s="130">
        <f t="shared" si="3"/>
        <v>0</v>
      </c>
    </row>
    <row r="61" spans="1:8" s="421" customFormat="1" ht="15" customHeight="1" x14ac:dyDescent="0.25">
      <c r="A61" s="21" t="s">
        <v>16</v>
      </c>
      <c r="B61" s="18" t="s">
        <v>553</v>
      </c>
      <c r="C61" s="424" t="s">
        <v>552</v>
      </c>
      <c r="D61" s="47"/>
      <c r="E61" s="47">
        <v>18443</v>
      </c>
      <c r="F61" s="47">
        <v>18443</v>
      </c>
      <c r="G61" s="47"/>
      <c r="H61" s="20"/>
    </row>
    <row r="62" spans="1:8" ht="15" customHeight="1" x14ac:dyDescent="0.25">
      <c r="A62" s="21" t="s">
        <v>17</v>
      </c>
      <c r="B62" s="18" t="s">
        <v>501</v>
      </c>
      <c r="C62" s="385" t="s">
        <v>502</v>
      </c>
      <c r="D62" s="19">
        <v>24263</v>
      </c>
      <c r="E62" s="19">
        <v>23641</v>
      </c>
      <c r="F62" s="19">
        <v>23641</v>
      </c>
      <c r="G62" s="19"/>
      <c r="H62" s="20">
        <f t="shared" si="3"/>
        <v>0</v>
      </c>
    </row>
    <row r="63" spans="1:8" ht="15" customHeight="1" x14ac:dyDescent="0.25">
      <c r="A63" s="28" t="s">
        <v>52</v>
      </c>
      <c r="B63" s="133" t="s">
        <v>15</v>
      </c>
      <c r="C63" s="386" t="s">
        <v>505</v>
      </c>
      <c r="D63" s="204">
        <f>D64+D65+D69</f>
        <v>77873</v>
      </c>
      <c r="E63" s="204">
        <f>E64+E65+E69</f>
        <v>77580</v>
      </c>
      <c r="F63" s="204">
        <f>F64+F65+F69</f>
        <v>88435</v>
      </c>
      <c r="G63" s="204">
        <f>G64+G65+G69</f>
        <v>77500</v>
      </c>
      <c r="H63" s="30">
        <f t="shared" si="3"/>
        <v>0.99521014985938638</v>
      </c>
    </row>
    <row r="64" spans="1:8" ht="15" customHeight="1" x14ac:dyDescent="0.25">
      <c r="A64" s="21" t="s">
        <v>140</v>
      </c>
      <c r="B64" s="18" t="s">
        <v>503</v>
      </c>
      <c r="C64" s="385" t="s">
        <v>506</v>
      </c>
      <c r="D64" s="19">
        <v>48050</v>
      </c>
      <c r="E64" s="19">
        <v>48050</v>
      </c>
      <c r="F64" s="19">
        <v>53433</v>
      </c>
      <c r="G64" s="19">
        <v>48050</v>
      </c>
      <c r="H64" s="20">
        <f t="shared" si="3"/>
        <v>1</v>
      </c>
    </row>
    <row r="65" spans="1:8" ht="15" customHeight="1" x14ac:dyDescent="0.25">
      <c r="A65" s="21" t="s">
        <v>142</v>
      </c>
      <c r="B65" s="18" t="s">
        <v>504</v>
      </c>
      <c r="C65" s="385" t="s">
        <v>507</v>
      </c>
      <c r="D65" s="203">
        <f>SUM(D66:D68)</f>
        <v>29450</v>
      </c>
      <c r="E65" s="203">
        <v>29124</v>
      </c>
      <c r="F65" s="203">
        <v>34500</v>
      </c>
      <c r="G65" s="203">
        <f>SUM(G66:G68)</f>
        <v>29150</v>
      </c>
      <c r="H65" s="20">
        <f t="shared" si="3"/>
        <v>0.98981324278438032</v>
      </c>
    </row>
    <row r="66" spans="1:8" ht="15" customHeight="1" x14ac:dyDescent="0.25">
      <c r="A66" s="38"/>
      <c r="B66" s="22" t="s">
        <v>508</v>
      </c>
      <c r="C66" s="387" t="s">
        <v>509</v>
      </c>
      <c r="D66" s="23">
        <v>13000</v>
      </c>
      <c r="E66" s="23">
        <v>13000</v>
      </c>
      <c r="F66" s="23">
        <v>13822</v>
      </c>
      <c r="G66" s="23">
        <v>13000</v>
      </c>
      <c r="H66" s="24">
        <f t="shared" si="3"/>
        <v>1</v>
      </c>
    </row>
    <row r="67" spans="1:8" ht="15" customHeight="1" x14ac:dyDescent="0.25">
      <c r="A67" s="38"/>
      <c r="B67" s="22" t="s">
        <v>510</v>
      </c>
      <c r="C67" s="387" t="s">
        <v>511</v>
      </c>
      <c r="D67" s="23">
        <v>1900</v>
      </c>
      <c r="E67" s="23">
        <v>1600</v>
      </c>
      <c r="F67" s="23">
        <v>1608</v>
      </c>
      <c r="G67" s="23">
        <v>1600</v>
      </c>
      <c r="H67" s="24">
        <f t="shared" si="3"/>
        <v>0.84210526315789469</v>
      </c>
    </row>
    <row r="68" spans="1:8" ht="15" customHeight="1" x14ac:dyDescent="0.25">
      <c r="A68" s="38"/>
      <c r="B68" s="22" t="s">
        <v>512</v>
      </c>
      <c r="C68" s="387" t="s">
        <v>513</v>
      </c>
      <c r="D68" s="23">
        <v>14550</v>
      </c>
      <c r="E68" s="23">
        <v>14524</v>
      </c>
      <c r="F68" s="23">
        <v>19070</v>
      </c>
      <c r="G68" s="23">
        <v>14550</v>
      </c>
      <c r="H68" s="24">
        <f t="shared" si="3"/>
        <v>1</v>
      </c>
    </row>
    <row r="69" spans="1:8" s="392" customFormat="1" ht="15" customHeight="1" x14ac:dyDescent="0.25">
      <c r="A69" s="21" t="s">
        <v>433</v>
      </c>
      <c r="B69" s="18" t="s">
        <v>514</v>
      </c>
      <c r="C69" s="385" t="s">
        <v>515</v>
      </c>
      <c r="D69" s="19">
        <v>373</v>
      </c>
      <c r="E69" s="19">
        <v>406</v>
      </c>
      <c r="F69" s="19">
        <v>502</v>
      </c>
      <c r="G69" s="19">
        <v>300</v>
      </c>
      <c r="H69" s="20">
        <f t="shared" si="3"/>
        <v>0.80428954423592491</v>
      </c>
    </row>
    <row r="70" spans="1:8" ht="15" customHeight="1" x14ac:dyDescent="0.25">
      <c r="A70" s="28" t="s">
        <v>53</v>
      </c>
      <c r="B70" s="133" t="s">
        <v>12</v>
      </c>
      <c r="C70" s="386" t="s">
        <v>517</v>
      </c>
      <c r="D70" s="204">
        <f>SUM(D71:D78)</f>
        <v>55192</v>
      </c>
      <c r="E70" s="204">
        <f>SUM(E71:E78)</f>
        <v>68167</v>
      </c>
      <c r="F70" s="204">
        <f>SUM(F71:F78)</f>
        <v>68168</v>
      </c>
      <c r="G70" s="204">
        <f>SUM(G71:G78)</f>
        <v>58480</v>
      </c>
      <c r="H70" s="30">
        <f t="shared" si="3"/>
        <v>1.0595738512827946</v>
      </c>
    </row>
    <row r="71" spans="1:8" s="392" customFormat="1" ht="15" customHeight="1" x14ac:dyDescent="0.25">
      <c r="A71" s="21" t="s">
        <v>406</v>
      </c>
      <c r="B71" s="18" t="s">
        <v>516</v>
      </c>
      <c r="C71" s="385" t="s">
        <v>518</v>
      </c>
      <c r="D71" s="19">
        <v>80</v>
      </c>
      <c r="E71" s="19">
        <v>643</v>
      </c>
      <c r="F71" s="19">
        <v>643</v>
      </c>
      <c r="G71" s="19">
        <v>300</v>
      </c>
      <c r="H71" s="20">
        <f t="shared" si="3"/>
        <v>3.75</v>
      </c>
    </row>
    <row r="72" spans="1:8" s="392" customFormat="1" ht="15" customHeight="1" x14ac:dyDescent="0.25">
      <c r="A72" s="21" t="s">
        <v>407</v>
      </c>
      <c r="B72" s="18" t="s">
        <v>519</v>
      </c>
      <c r="C72" s="385" t="s">
        <v>520</v>
      </c>
      <c r="D72" s="19">
        <v>33132</v>
      </c>
      <c r="E72" s="19">
        <v>39371</v>
      </c>
      <c r="F72" s="19">
        <v>39371</v>
      </c>
      <c r="G72" s="19">
        <v>33353</v>
      </c>
      <c r="H72" s="20">
        <f t="shared" si="3"/>
        <v>1.0066702885427985</v>
      </c>
    </row>
    <row r="73" spans="1:8" s="392" customFormat="1" ht="15" customHeight="1" x14ac:dyDescent="0.25">
      <c r="A73" s="21" t="s">
        <v>408</v>
      </c>
      <c r="B73" s="18" t="s">
        <v>522</v>
      </c>
      <c r="C73" s="385" t="s">
        <v>521</v>
      </c>
      <c r="D73" s="19">
        <v>4450</v>
      </c>
      <c r="E73" s="19">
        <v>4536</v>
      </c>
      <c r="F73" s="19">
        <v>4537</v>
      </c>
      <c r="G73" s="19">
        <v>4700</v>
      </c>
      <c r="H73" s="20">
        <f t="shared" si="3"/>
        <v>1.0561797752808988</v>
      </c>
    </row>
    <row r="74" spans="1:8" s="392" customFormat="1" ht="15" customHeight="1" x14ac:dyDescent="0.25">
      <c r="A74" s="21" t="s">
        <v>524</v>
      </c>
      <c r="B74" s="18" t="s">
        <v>523</v>
      </c>
      <c r="C74" s="385" t="s">
        <v>537</v>
      </c>
      <c r="D74" s="19">
        <v>5000</v>
      </c>
      <c r="E74" s="19">
        <v>6851</v>
      </c>
      <c r="F74" s="19">
        <v>6851</v>
      </c>
      <c r="G74" s="19">
        <v>6000</v>
      </c>
      <c r="H74" s="20">
        <f t="shared" si="3"/>
        <v>1.2</v>
      </c>
    </row>
    <row r="75" spans="1:8" s="392" customFormat="1" ht="15" customHeight="1" x14ac:dyDescent="0.25">
      <c r="A75" s="21" t="s">
        <v>525</v>
      </c>
      <c r="B75" s="18" t="s">
        <v>528</v>
      </c>
      <c r="C75" s="385" t="s">
        <v>535</v>
      </c>
      <c r="D75" s="19">
        <v>11352</v>
      </c>
      <c r="E75" s="19">
        <v>14645</v>
      </c>
      <c r="F75" s="19">
        <v>14645</v>
      </c>
      <c r="G75" s="19">
        <v>12677</v>
      </c>
      <c r="H75" s="20">
        <f t="shared" si="3"/>
        <v>1.1167195207892882</v>
      </c>
    </row>
    <row r="76" spans="1:8" s="392" customFormat="1" ht="15" customHeight="1" x14ac:dyDescent="0.25">
      <c r="A76" s="21" t="s">
        <v>527</v>
      </c>
      <c r="B76" s="18" t="s">
        <v>620</v>
      </c>
      <c r="C76" s="385" t="s">
        <v>621</v>
      </c>
      <c r="D76" s="19"/>
      <c r="E76" s="19">
        <v>310</v>
      </c>
      <c r="F76" s="19">
        <v>310</v>
      </c>
      <c r="G76" s="19">
        <v>0</v>
      </c>
      <c r="H76" s="20"/>
    </row>
    <row r="77" spans="1:8" s="392" customFormat="1" ht="15" customHeight="1" x14ac:dyDescent="0.25">
      <c r="A77" s="21" t="s">
        <v>529</v>
      </c>
      <c r="B77" s="18" t="s">
        <v>530</v>
      </c>
      <c r="C77" s="385" t="s">
        <v>534</v>
      </c>
      <c r="D77" s="19">
        <v>1128</v>
      </c>
      <c r="E77" s="19">
        <v>889</v>
      </c>
      <c r="F77" s="19">
        <v>889</v>
      </c>
      <c r="G77" s="19">
        <v>1450</v>
      </c>
      <c r="H77" s="20">
        <f t="shared" si="3"/>
        <v>1.2854609929078014</v>
      </c>
    </row>
    <row r="78" spans="1:8" s="392" customFormat="1" ht="15" customHeight="1" x14ac:dyDescent="0.25">
      <c r="A78" s="21" t="s">
        <v>531</v>
      </c>
      <c r="B78" s="18" t="s">
        <v>532</v>
      </c>
      <c r="C78" s="385" t="s">
        <v>533</v>
      </c>
      <c r="D78" s="19">
        <v>50</v>
      </c>
      <c r="E78" s="19">
        <v>922</v>
      </c>
      <c r="F78" s="19">
        <v>922</v>
      </c>
      <c r="G78" s="19">
        <v>0</v>
      </c>
      <c r="H78" s="20">
        <f t="shared" si="3"/>
        <v>0</v>
      </c>
    </row>
    <row r="79" spans="1:8" ht="15" customHeight="1" x14ac:dyDescent="0.25">
      <c r="A79" s="28" t="s">
        <v>55</v>
      </c>
      <c r="B79" s="133" t="s">
        <v>622</v>
      </c>
      <c r="C79" s="386" t="s">
        <v>623</v>
      </c>
      <c r="D79" s="458">
        <f>SUM(D80:D81)</f>
        <v>0</v>
      </c>
      <c r="E79" s="458">
        <f t="shared" ref="E79:G79" si="4">SUM(E80:E81)</f>
        <v>2918</v>
      </c>
      <c r="F79" s="458">
        <f t="shared" si="4"/>
        <v>2918</v>
      </c>
      <c r="G79" s="458">
        <f t="shared" si="4"/>
        <v>2800</v>
      </c>
      <c r="H79" s="30"/>
    </row>
    <row r="80" spans="1:8" ht="15" customHeight="1" x14ac:dyDescent="0.25">
      <c r="A80" s="21" t="s">
        <v>410</v>
      </c>
      <c r="B80" s="43" t="s">
        <v>747</v>
      </c>
      <c r="C80" s="385" t="s">
        <v>748</v>
      </c>
      <c r="D80" s="49">
        <v>0</v>
      </c>
      <c r="E80" s="49">
        <v>118</v>
      </c>
      <c r="F80" s="18">
        <v>118</v>
      </c>
      <c r="G80" s="49">
        <v>0</v>
      </c>
      <c r="H80" s="20"/>
    </row>
    <row r="81" spans="1:8" ht="15" customHeight="1" x14ac:dyDescent="0.25">
      <c r="A81" s="21" t="s">
        <v>412</v>
      </c>
      <c r="B81" s="18" t="s">
        <v>624</v>
      </c>
      <c r="C81" s="385" t="s">
        <v>625</v>
      </c>
      <c r="D81" s="49">
        <v>0</v>
      </c>
      <c r="E81" s="49">
        <v>2800</v>
      </c>
      <c r="F81" s="49">
        <v>2800</v>
      </c>
      <c r="G81" s="49">
        <v>2800</v>
      </c>
      <c r="H81" s="30"/>
    </row>
    <row r="82" spans="1:8" s="398" customFormat="1" ht="15" customHeight="1" x14ac:dyDescent="0.3">
      <c r="A82" s="28" t="s">
        <v>56</v>
      </c>
      <c r="B82" s="139" t="s">
        <v>538</v>
      </c>
      <c r="C82" s="388" t="s">
        <v>539</v>
      </c>
      <c r="D82" s="204">
        <f>SUM(D83:D84)</f>
        <v>355</v>
      </c>
      <c r="E82" s="204">
        <f>SUM(E83:E84)</f>
        <v>228</v>
      </c>
      <c r="F82" s="204">
        <f>SUM(F83:F84)</f>
        <v>228</v>
      </c>
      <c r="G82" s="204">
        <f>SUM(G83:G84)</f>
        <v>0</v>
      </c>
      <c r="H82" s="30">
        <f t="shared" si="3"/>
        <v>0</v>
      </c>
    </row>
    <row r="83" spans="1:8" ht="23" x14ac:dyDescent="0.25">
      <c r="A83" s="21" t="s">
        <v>462</v>
      </c>
      <c r="B83" s="51" t="s">
        <v>626</v>
      </c>
      <c r="C83" s="389" t="s">
        <v>627</v>
      </c>
      <c r="D83" s="49">
        <v>175</v>
      </c>
      <c r="E83" s="49">
        <v>175</v>
      </c>
      <c r="F83" s="49">
        <v>175</v>
      </c>
      <c r="G83" s="49">
        <v>0</v>
      </c>
      <c r="H83" s="30">
        <f t="shared" si="3"/>
        <v>0</v>
      </c>
    </row>
    <row r="84" spans="1:8" ht="15" customHeight="1" x14ac:dyDescent="0.25">
      <c r="A84" s="21" t="s">
        <v>465</v>
      </c>
      <c r="B84" s="51" t="s">
        <v>540</v>
      </c>
      <c r="C84" s="389" t="s">
        <v>541</v>
      </c>
      <c r="D84" s="19">
        <v>180</v>
      </c>
      <c r="E84" s="19">
        <v>53</v>
      </c>
      <c r="F84" s="19">
        <v>53</v>
      </c>
      <c r="G84" s="19">
        <v>0</v>
      </c>
      <c r="H84" s="20">
        <f t="shared" si="3"/>
        <v>0</v>
      </c>
    </row>
    <row r="85" spans="1:8" ht="15" customHeight="1" x14ac:dyDescent="0.25">
      <c r="A85" s="28" t="s">
        <v>58</v>
      </c>
      <c r="B85" s="139" t="s">
        <v>542</v>
      </c>
      <c r="C85" s="388" t="s">
        <v>544</v>
      </c>
      <c r="D85" s="204">
        <f>SUM(D86:D87)</f>
        <v>3793</v>
      </c>
      <c r="E85" s="204">
        <f>SUM(E86:E87)</f>
        <v>347</v>
      </c>
      <c r="F85" s="204">
        <f>SUM(F86:F87)</f>
        <v>347</v>
      </c>
      <c r="G85" s="204">
        <f>SUM(G86:G87)</f>
        <v>3793</v>
      </c>
      <c r="H85" s="30">
        <f t="shared" si="3"/>
        <v>1</v>
      </c>
    </row>
    <row r="86" spans="1:8" ht="23" x14ac:dyDescent="0.25">
      <c r="A86" s="21" t="s">
        <v>482</v>
      </c>
      <c r="B86" s="51" t="s">
        <v>642</v>
      </c>
      <c r="C86" s="389" t="s">
        <v>641</v>
      </c>
      <c r="D86" s="19">
        <v>3661</v>
      </c>
      <c r="E86" s="19">
        <v>0</v>
      </c>
      <c r="F86" s="19">
        <v>0</v>
      </c>
      <c r="G86" s="19">
        <v>3661</v>
      </c>
      <c r="H86" s="20">
        <f t="shared" si="3"/>
        <v>1</v>
      </c>
    </row>
    <row r="87" spans="1:8" ht="15" customHeight="1" x14ac:dyDescent="0.25">
      <c r="A87" s="21" t="s">
        <v>485</v>
      </c>
      <c r="B87" s="51" t="s">
        <v>543</v>
      </c>
      <c r="C87" s="389" t="s">
        <v>545</v>
      </c>
      <c r="D87" s="19">
        <v>132</v>
      </c>
      <c r="E87" s="19">
        <v>347</v>
      </c>
      <c r="F87" s="19">
        <v>347</v>
      </c>
      <c r="G87" s="19">
        <v>132</v>
      </c>
      <c r="H87" s="20">
        <f t="shared" si="3"/>
        <v>1</v>
      </c>
    </row>
    <row r="88" spans="1:8" ht="15" customHeight="1" x14ac:dyDescent="0.25">
      <c r="A88" s="476" t="s">
        <v>79</v>
      </c>
      <c r="B88" s="477" t="s">
        <v>643</v>
      </c>
      <c r="C88" s="478" t="s">
        <v>644</v>
      </c>
      <c r="D88" s="479">
        <f>SUM(D89:D90)</f>
        <v>176852</v>
      </c>
      <c r="E88" s="479">
        <f>SUM(E89:E90)</f>
        <v>179978</v>
      </c>
      <c r="F88" s="479">
        <f>SUM(F89:F90)</f>
        <v>179978</v>
      </c>
      <c r="G88" s="479">
        <f>SUM(G89:G90)</f>
        <v>218127</v>
      </c>
      <c r="H88" s="480">
        <f t="shared" si="3"/>
        <v>1.233387239047339</v>
      </c>
    </row>
    <row r="89" spans="1:8" ht="15" customHeight="1" x14ac:dyDescent="0.25">
      <c r="A89" s="21" t="s">
        <v>489</v>
      </c>
      <c r="B89" s="484" t="s">
        <v>645</v>
      </c>
      <c r="C89" s="485" t="s">
        <v>558</v>
      </c>
      <c r="D89" s="486">
        <v>176852</v>
      </c>
      <c r="E89" s="486">
        <v>176852</v>
      </c>
      <c r="F89" s="486">
        <v>176852</v>
      </c>
      <c r="G89" s="486">
        <v>218127</v>
      </c>
      <c r="H89" s="490">
        <f t="shared" si="3"/>
        <v>1.233387239047339</v>
      </c>
    </row>
    <row r="90" spans="1:8" ht="15" customHeight="1" thickBot="1" x14ac:dyDescent="0.3">
      <c r="A90" s="21" t="s">
        <v>619</v>
      </c>
      <c r="B90" s="482" t="s">
        <v>646</v>
      </c>
      <c r="C90" s="483" t="s">
        <v>647</v>
      </c>
      <c r="D90" s="188">
        <v>0</v>
      </c>
      <c r="E90" s="188">
        <v>3126</v>
      </c>
      <c r="F90" s="188">
        <v>3126</v>
      </c>
      <c r="G90" s="188">
        <v>0</v>
      </c>
      <c r="H90" s="481"/>
    </row>
    <row r="91" spans="1:8" ht="15" customHeight="1" thickTop="1" thickBot="1" x14ac:dyDescent="0.3">
      <c r="A91" s="771" t="s">
        <v>147</v>
      </c>
      <c r="B91" s="771"/>
      <c r="C91" s="390"/>
      <c r="D91" s="205">
        <f>D57+D60+D63+D70+D82+D85+D88+D79</f>
        <v>400794</v>
      </c>
      <c r="E91" s="205">
        <f>E57+E60+E63+E70+E82+E85+E88+E79</f>
        <v>448826</v>
      </c>
      <c r="F91" s="205">
        <f t="shared" ref="F91:G91" si="5">F57+F60+F63+F70+F82+F85+F88+F79</f>
        <v>459682</v>
      </c>
      <c r="G91" s="205">
        <f t="shared" si="5"/>
        <v>425186</v>
      </c>
      <c r="H91" s="136">
        <f t="shared" si="3"/>
        <v>1.0608591944989196</v>
      </c>
    </row>
    <row r="92" spans="1:8" ht="15" customHeight="1" thickTop="1" x14ac:dyDescent="0.25"/>
  </sheetData>
  <sheetProtection selectLockedCells="1" selectUnlockedCells="1"/>
  <mergeCells count="4">
    <mergeCell ref="A91:B91"/>
    <mergeCell ref="A50:B50"/>
    <mergeCell ref="A3:H3"/>
    <mergeCell ref="A53:H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9" firstPageNumber="0" orientation="portrait" r:id="rId1"/>
  <headerFooter alignWithMargins="0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31" sqref="K31"/>
    </sheetView>
  </sheetViews>
  <sheetFormatPr defaultRowHeight="12.5" x14ac:dyDescent="0.25"/>
  <cols>
    <col min="1" max="1" width="5.7265625" customWidth="1"/>
    <col min="2" max="2" width="35.7265625" customWidth="1"/>
    <col min="3" max="3" width="5.7265625" customWidth="1"/>
    <col min="4" max="7" width="9.7265625" customWidth="1"/>
  </cols>
  <sheetData>
    <row r="1" spans="1:8" s="141" customFormat="1" ht="15" customHeight="1" x14ac:dyDescent="0.25">
      <c r="A1" s="3"/>
      <c r="B1" s="3"/>
      <c r="C1" s="3"/>
      <c r="D1" s="3"/>
      <c r="E1" s="3"/>
      <c r="F1" s="3"/>
      <c r="H1" s="2" t="s">
        <v>668</v>
      </c>
    </row>
    <row r="2" spans="1:8" s="141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1/2016. (II.    .) önkormányzati rendelethez</v>
      </c>
    </row>
    <row r="3" spans="1:8" s="40" customFormat="1" ht="15" customHeight="1" x14ac:dyDescent="0.25">
      <c r="A3" s="42"/>
      <c r="B3" s="43"/>
      <c r="C3" s="43"/>
      <c r="D3" s="43"/>
      <c r="E3" s="43"/>
      <c r="F3" s="43"/>
      <c r="G3" s="43"/>
    </row>
    <row r="4" spans="1:8" s="40" customFormat="1" ht="15" customHeight="1" x14ac:dyDescent="0.25">
      <c r="A4" s="760" t="s">
        <v>148</v>
      </c>
      <c r="B4" s="760"/>
      <c r="C4" s="760"/>
      <c r="D4" s="760"/>
      <c r="E4" s="760"/>
      <c r="F4" s="760"/>
      <c r="G4" s="760"/>
      <c r="H4" s="760"/>
    </row>
    <row r="5" spans="1:8" ht="15" customHeight="1" thickBot="1" x14ac:dyDescent="0.35">
      <c r="A5" s="142"/>
      <c r="B5" s="143"/>
      <c r="C5" s="143"/>
      <c r="H5" s="6" t="s">
        <v>0</v>
      </c>
    </row>
    <row r="6" spans="1:8" ht="42.5" thickTop="1" x14ac:dyDescent="0.25">
      <c r="A6" s="7" t="s">
        <v>1</v>
      </c>
      <c r="B6" s="8" t="s">
        <v>2</v>
      </c>
      <c r="C6" s="9" t="s">
        <v>418</v>
      </c>
      <c r="D6" s="9" t="s">
        <v>611</v>
      </c>
      <c r="E6" s="9" t="s">
        <v>736</v>
      </c>
      <c r="F6" s="9" t="s">
        <v>737</v>
      </c>
      <c r="G6" s="9" t="s">
        <v>738</v>
      </c>
      <c r="H6" s="675" t="s">
        <v>739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06" t="s">
        <v>65</v>
      </c>
    </row>
    <row r="8" spans="1:8" s="40" customFormat="1" ht="15" customHeight="1" thickTop="1" x14ac:dyDescent="0.25">
      <c r="A8" s="127" t="s">
        <v>13</v>
      </c>
      <c r="B8" s="128" t="s">
        <v>135</v>
      </c>
      <c r="C8" s="128" t="s">
        <v>419</v>
      </c>
      <c r="D8" s="29">
        <f>D9+D14</f>
        <v>10622</v>
      </c>
      <c r="E8" s="29">
        <f>E9+E14</f>
        <v>10568</v>
      </c>
      <c r="F8" s="29">
        <f>F9+F14</f>
        <v>10568</v>
      </c>
      <c r="G8" s="29">
        <f>G9+G14</f>
        <v>11300</v>
      </c>
      <c r="H8" s="130">
        <f>G8/D8</f>
        <v>1.0638297872340425</v>
      </c>
    </row>
    <row r="9" spans="1:8" s="40" customFormat="1" ht="15" customHeight="1" x14ac:dyDescent="0.25">
      <c r="A9" s="21" t="s">
        <v>136</v>
      </c>
      <c r="B9" s="18" t="s">
        <v>420</v>
      </c>
      <c r="C9" s="18" t="s">
        <v>421</v>
      </c>
      <c r="D9" s="19">
        <f>SUM(D10:D13)</f>
        <v>10377</v>
      </c>
      <c r="E9" s="19">
        <f>SUM(E10:E13)</f>
        <v>10370</v>
      </c>
      <c r="F9" s="19">
        <f>SUM(F10:F13)</f>
        <v>10370</v>
      </c>
      <c r="G9" s="19">
        <f>SUM(G10:G13)</f>
        <v>10994</v>
      </c>
      <c r="H9" s="131">
        <f t="shared" ref="H9:H26" si="0">G9/D9</f>
        <v>1.0594584176544282</v>
      </c>
    </row>
    <row r="10" spans="1:8" s="40" customFormat="1" ht="15" customHeight="1" x14ac:dyDescent="0.25">
      <c r="A10" s="132"/>
      <c r="B10" s="22" t="s">
        <v>422</v>
      </c>
      <c r="C10" s="22" t="s">
        <v>423</v>
      </c>
      <c r="D10" s="23">
        <v>9361</v>
      </c>
      <c r="E10" s="23">
        <v>9333</v>
      </c>
      <c r="F10" s="23">
        <v>9333</v>
      </c>
      <c r="G10" s="23">
        <v>10194</v>
      </c>
      <c r="H10" s="92">
        <f t="shared" si="0"/>
        <v>1.088986219421002</v>
      </c>
    </row>
    <row r="11" spans="1:8" s="40" customFormat="1" ht="15" customHeight="1" x14ac:dyDescent="0.25">
      <c r="A11" s="132"/>
      <c r="B11" s="22" t="s">
        <v>711</v>
      </c>
      <c r="C11" s="22" t="s">
        <v>424</v>
      </c>
      <c r="D11" s="23">
        <v>631</v>
      </c>
      <c r="E11" s="23">
        <v>645</v>
      </c>
      <c r="F11" s="23">
        <v>645</v>
      </c>
      <c r="G11" s="23">
        <v>440</v>
      </c>
      <c r="H11" s="92">
        <f t="shared" si="0"/>
        <v>0.69730586370839942</v>
      </c>
    </row>
    <row r="12" spans="1:8" s="40" customFormat="1" ht="15" customHeight="1" x14ac:dyDescent="0.25">
      <c r="A12" s="132"/>
      <c r="B12" s="22" t="s">
        <v>712</v>
      </c>
      <c r="C12" s="22" t="s">
        <v>607</v>
      </c>
      <c r="D12" s="23">
        <v>360</v>
      </c>
      <c r="E12" s="23">
        <v>343</v>
      </c>
      <c r="F12" s="23">
        <v>343</v>
      </c>
      <c r="G12" s="23">
        <v>360</v>
      </c>
      <c r="H12" s="92">
        <f t="shared" si="0"/>
        <v>1</v>
      </c>
    </row>
    <row r="13" spans="1:8" s="40" customFormat="1" ht="15" customHeight="1" x14ac:dyDescent="0.25">
      <c r="A13" s="132"/>
      <c r="B13" s="22" t="s">
        <v>614</v>
      </c>
      <c r="C13" s="22" t="s">
        <v>615</v>
      </c>
      <c r="D13" s="23">
        <v>25</v>
      </c>
      <c r="E13" s="23">
        <v>49</v>
      </c>
      <c r="F13" s="23">
        <v>49</v>
      </c>
      <c r="G13" s="23">
        <v>0</v>
      </c>
      <c r="H13" s="92">
        <f t="shared" si="0"/>
        <v>0</v>
      </c>
    </row>
    <row r="14" spans="1:8" s="40" customFormat="1" ht="15" customHeight="1" x14ac:dyDescent="0.25">
      <c r="A14" s="21" t="s">
        <v>137</v>
      </c>
      <c r="B14" s="18" t="s">
        <v>139</v>
      </c>
      <c r="C14" s="18" t="s">
        <v>425</v>
      </c>
      <c r="D14" s="19">
        <f>SUM(D15:D16)</f>
        <v>245</v>
      </c>
      <c r="E14" s="19">
        <f>SUM(E15:E16)</f>
        <v>198</v>
      </c>
      <c r="F14" s="19">
        <f>SUM(F15:F16)</f>
        <v>198</v>
      </c>
      <c r="G14" s="19">
        <f>SUM(G15:G16)</f>
        <v>306</v>
      </c>
      <c r="H14" s="92">
        <f t="shared" si="0"/>
        <v>1.2489795918367348</v>
      </c>
    </row>
    <row r="15" spans="1:8" s="40" customFormat="1" ht="34.5" x14ac:dyDescent="0.25">
      <c r="A15" s="132"/>
      <c r="B15" s="459" t="s">
        <v>628</v>
      </c>
      <c r="C15" s="22" t="s">
        <v>427</v>
      </c>
      <c r="D15" s="23">
        <v>234</v>
      </c>
      <c r="E15" s="23">
        <v>175</v>
      </c>
      <c r="F15" s="23">
        <v>175</v>
      </c>
      <c r="G15" s="23">
        <v>281</v>
      </c>
      <c r="H15" s="92">
        <f t="shared" si="0"/>
        <v>1.2008547008547008</v>
      </c>
    </row>
    <row r="16" spans="1:8" s="40" customFormat="1" ht="15" customHeight="1" x14ac:dyDescent="0.25">
      <c r="A16" s="132"/>
      <c r="B16" s="22" t="s">
        <v>629</v>
      </c>
      <c r="C16" s="22" t="s">
        <v>428</v>
      </c>
      <c r="D16" s="23">
        <v>11</v>
      </c>
      <c r="E16" s="23">
        <v>23</v>
      </c>
      <c r="F16" s="23">
        <v>23</v>
      </c>
      <c r="G16" s="23">
        <v>25</v>
      </c>
      <c r="H16" s="92">
        <f t="shared" si="0"/>
        <v>2.2727272727272729</v>
      </c>
    </row>
    <row r="17" spans="1:9" s="40" customFormat="1" ht="15" customHeight="1" x14ac:dyDescent="0.25">
      <c r="A17" s="28" t="s">
        <v>14</v>
      </c>
      <c r="B17" s="133" t="s">
        <v>235</v>
      </c>
      <c r="C17" s="133" t="s">
        <v>429</v>
      </c>
      <c r="D17" s="29">
        <v>2868</v>
      </c>
      <c r="E17" s="29">
        <v>2845</v>
      </c>
      <c r="F17" s="29">
        <v>2845</v>
      </c>
      <c r="G17" s="29">
        <v>2991</v>
      </c>
      <c r="H17" s="130">
        <f t="shared" si="0"/>
        <v>1.0428870292887029</v>
      </c>
    </row>
    <row r="18" spans="1:9" s="40" customFormat="1" ht="15" customHeight="1" x14ac:dyDescent="0.25">
      <c r="A18" s="28" t="s">
        <v>52</v>
      </c>
      <c r="B18" s="133" t="s">
        <v>141</v>
      </c>
      <c r="C18" s="133" t="s">
        <v>430</v>
      </c>
      <c r="D18" s="29">
        <f>SUM(D19:D23)</f>
        <v>6380</v>
      </c>
      <c r="E18" s="29">
        <f>SUM(E19:E23)</f>
        <v>6379</v>
      </c>
      <c r="F18" s="29">
        <f>SUM(F19:F23)</f>
        <v>5723</v>
      </c>
      <c r="G18" s="29">
        <f>SUM(G19:G23)</f>
        <v>6554</v>
      </c>
      <c r="H18" s="130">
        <f t="shared" si="0"/>
        <v>1.0272727272727273</v>
      </c>
    </row>
    <row r="19" spans="1:9" s="40" customFormat="1" ht="15" customHeight="1" x14ac:dyDescent="0.25">
      <c r="A19" s="21" t="s">
        <v>140</v>
      </c>
      <c r="B19" s="18" t="s">
        <v>431</v>
      </c>
      <c r="C19" s="18" t="s">
        <v>437</v>
      </c>
      <c r="D19" s="19">
        <v>950</v>
      </c>
      <c r="E19" s="19">
        <v>950</v>
      </c>
      <c r="F19" s="19">
        <v>648</v>
      </c>
      <c r="G19" s="19">
        <v>730</v>
      </c>
      <c r="H19" s="131">
        <f t="shared" si="0"/>
        <v>0.76842105263157889</v>
      </c>
    </row>
    <row r="20" spans="1:9" s="40" customFormat="1" ht="15" customHeight="1" x14ac:dyDescent="0.25">
      <c r="A20" s="21" t="s">
        <v>142</v>
      </c>
      <c r="B20" s="18" t="s">
        <v>432</v>
      </c>
      <c r="C20" s="18" t="s">
        <v>438</v>
      </c>
      <c r="D20" s="19">
        <v>160</v>
      </c>
      <c r="E20" s="19">
        <v>160</v>
      </c>
      <c r="F20" s="19">
        <v>140</v>
      </c>
      <c r="G20" s="19">
        <v>160</v>
      </c>
      <c r="H20" s="131">
        <f t="shared" si="0"/>
        <v>1</v>
      </c>
    </row>
    <row r="21" spans="1:9" s="40" customFormat="1" ht="15" customHeight="1" x14ac:dyDescent="0.25">
      <c r="A21" s="21" t="s">
        <v>433</v>
      </c>
      <c r="B21" s="18" t="s">
        <v>434</v>
      </c>
      <c r="C21" s="18" t="s">
        <v>439</v>
      </c>
      <c r="D21" s="19">
        <v>4250</v>
      </c>
      <c r="E21" s="19">
        <v>4249</v>
      </c>
      <c r="F21" s="19">
        <v>4211</v>
      </c>
      <c r="G21" s="19">
        <v>4644</v>
      </c>
      <c r="H21" s="131">
        <f t="shared" si="0"/>
        <v>1.0927058823529412</v>
      </c>
    </row>
    <row r="22" spans="1:9" s="40" customFormat="1" ht="15" customHeight="1" x14ac:dyDescent="0.25">
      <c r="A22" s="21" t="s">
        <v>435</v>
      </c>
      <c r="B22" s="18" t="s">
        <v>436</v>
      </c>
      <c r="C22" s="18" t="s">
        <v>440</v>
      </c>
      <c r="D22" s="19">
        <v>20</v>
      </c>
      <c r="E22" s="19">
        <v>20</v>
      </c>
      <c r="F22" s="19">
        <v>4</v>
      </c>
      <c r="G22" s="19">
        <v>20</v>
      </c>
      <c r="H22" s="131">
        <f t="shared" si="0"/>
        <v>1</v>
      </c>
    </row>
    <row r="23" spans="1:9" s="43" customFormat="1" ht="15" customHeight="1" x14ac:dyDescent="0.25">
      <c r="A23" s="21" t="s">
        <v>441</v>
      </c>
      <c r="B23" s="18" t="s">
        <v>442</v>
      </c>
      <c r="C23" s="18" t="s">
        <v>443</v>
      </c>
      <c r="D23" s="19">
        <f>SUM(D24:D24)</f>
        <v>1000</v>
      </c>
      <c r="E23" s="19">
        <f>SUM(E24:E24)</f>
        <v>1000</v>
      </c>
      <c r="F23" s="19">
        <f>SUM(F24:F24)</f>
        <v>720</v>
      </c>
      <c r="G23" s="19">
        <f>SUM(G24:G24)</f>
        <v>1000</v>
      </c>
      <c r="H23" s="131">
        <f t="shared" si="0"/>
        <v>1</v>
      </c>
    </row>
    <row r="24" spans="1:9" s="40" customFormat="1" ht="15" customHeight="1" x14ac:dyDescent="0.25">
      <c r="A24" s="132"/>
      <c r="B24" s="22" t="s">
        <v>444</v>
      </c>
      <c r="C24" s="22" t="s">
        <v>445</v>
      </c>
      <c r="D24" s="23">
        <v>1000</v>
      </c>
      <c r="E24" s="23">
        <v>1000</v>
      </c>
      <c r="F24" s="23">
        <v>720</v>
      </c>
      <c r="G24" s="23">
        <v>1000</v>
      </c>
      <c r="H24" s="92">
        <f t="shared" si="0"/>
        <v>1</v>
      </c>
    </row>
    <row r="25" spans="1:9" ht="15" customHeight="1" thickBot="1" x14ac:dyDescent="0.3">
      <c r="A25" s="134" t="s">
        <v>53</v>
      </c>
      <c r="B25" s="400" t="s">
        <v>237</v>
      </c>
      <c r="C25" s="400" t="s">
        <v>461</v>
      </c>
      <c r="D25" s="197">
        <v>0</v>
      </c>
      <c r="E25" s="197">
        <v>0</v>
      </c>
      <c r="F25" s="197">
        <v>0</v>
      </c>
      <c r="G25" s="197">
        <v>0</v>
      </c>
      <c r="H25" s="144"/>
      <c r="I25" s="146"/>
    </row>
    <row r="26" spans="1:9" ht="15" customHeight="1" thickTop="1" thickBot="1" x14ac:dyDescent="0.3">
      <c r="A26" s="768" t="s">
        <v>143</v>
      </c>
      <c r="B26" s="768"/>
      <c r="C26" s="399"/>
      <c r="D26" s="67">
        <f>D8+D17+D18+D25</f>
        <v>19870</v>
      </c>
      <c r="E26" s="67">
        <f>E8+E17+E18+E25</f>
        <v>19792</v>
      </c>
      <c r="F26" s="67">
        <f>F8+F17+F18+F25</f>
        <v>19136</v>
      </c>
      <c r="G26" s="67">
        <f>G8+G17+G18+G25</f>
        <v>20845</v>
      </c>
      <c r="H26" s="145">
        <f t="shared" si="0"/>
        <v>1.04906894816306</v>
      </c>
      <c r="I26" s="146"/>
    </row>
    <row r="27" spans="1:9" s="40" customFormat="1" ht="15" customHeight="1" thickTop="1" x14ac:dyDescent="0.25">
      <c r="A27" s="1"/>
      <c r="B27" s="1"/>
      <c r="C27" s="1"/>
      <c r="D27" s="146"/>
      <c r="E27" s="146"/>
      <c r="F27" s="146"/>
      <c r="G27" s="146"/>
    </row>
    <row r="28" spans="1:9" s="40" customFormat="1" ht="15" customHeight="1" x14ac:dyDescent="0.25">
      <c r="A28" s="1"/>
      <c r="B28" s="1"/>
      <c r="C28" s="1"/>
      <c r="D28" s="146"/>
      <c r="E28" s="146"/>
      <c r="F28" s="146"/>
      <c r="G28" s="146"/>
      <c r="H28" s="147"/>
    </row>
    <row r="29" spans="1:9" s="40" customFormat="1" ht="15" customHeight="1" x14ac:dyDescent="0.25">
      <c r="A29" s="760" t="s">
        <v>150</v>
      </c>
      <c r="B29" s="760"/>
      <c r="C29" s="760"/>
      <c r="D29" s="760"/>
      <c r="E29" s="760"/>
      <c r="F29" s="760"/>
      <c r="G29" s="760"/>
      <c r="H29" s="760"/>
    </row>
    <row r="30" spans="1:9" s="40" customFormat="1" ht="15" customHeight="1" thickBot="1" x14ac:dyDescent="0.3">
      <c r="A30" s="42"/>
      <c r="B30" s="100"/>
      <c r="C30" s="99"/>
      <c r="H30" s="6" t="s">
        <v>0</v>
      </c>
      <c r="I30" s="147"/>
    </row>
    <row r="31" spans="1:9" s="40" customFormat="1" ht="42.5" thickTop="1" x14ac:dyDescent="0.25">
      <c r="A31" s="7" t="s">
        <v>1</v>
      </c>
      <c r="B31" s="8" t="s">
        <v>2</v>
      </c>
      <c r="C31" s="9" t="s">
        <v>418</v>
      </c>
      <c r="D31" s="9" t="s">
        <v>611</v>
      </c>
      <c r="E31" s="9" t="s">
        <v>736</v>
      </c>
      <c r="F31" s="9" t="s">
        <v>737</v>
      </c>
      <c r="G31" s="9" t="s">
        <v>738</v>
      </c>
      <c r="H31" s="675" t="s">
        <v>739</v>
      </c>
      <c r="I31" s="147"/>
    </row>
    <row r="32" spans="1:9" s="406" customFormat="1" ht="15" customHeight="1" thickBot="1" x14ac:dyDescent="0.3">
      <c r="A32" s="11" t="s">
        <v>3</v>
      </c>
      <c r="B32" s="12" t="s">
        <v>4</v>
      </c>
      <c r="C32" s="13" t="s">
        <v>5</v>
      </c>
      <c r="D32" s="13" t="s">
        <v>6</v>
      </c>
      <c r="E32" s="13" t="s">
        <v>7</v>
      </c>
      <c r="F32" s="13" t="s">
        <v>8</v>
      </c>
      <c r="G32" s="13" t="s">
        <v>9</v>
      </c>
      <c r="H32" s="106" t="s">
        <v>65</v>
      </c>
      <c r="I32" s="147"/>
    </row>
    <row r="33" spans="1:9" s="406" customFormat="1" ht="15" customHeight="1" thickTop="1" x14ac:dyDescent="0.25">
      <c r="A33" s="127" t="s">
        <v>13</v>
      </c>
      <c r="B33" s="133" t="s">
        <v>12</v>
      </c>
      <c r="C33" s="386" t="s">
        <v>517</v>
      </c>
      <c r="D33" s="129">
        <f>SUM(D34:D36)</f>
        <v>2002</v>
      </c>
      <c r="E33" s="129">
        <f>SUM(E34:E36)</f>
        <v>1892</v>
      </c>
      <c r="F33" s="129">
        <f>SUM(F34:F36)</f>
        <v>1892</v>
      </c>
      <c r="G33" s="129">
        <f>SUM(G34:G36)</f>
        <v>1203</v>
      </c>
      <c r="H33" s="130">
        <f t="shared" ref="H33:H39" si="1">G33/D33</f>
        <v>0.60089910089910092</v>
      </c>
      <c r="I33" s="147"/>
    </row>
    <row r="34" spans="1:9" s="406" customFormat="1" ht="15" customHeight="1" x14ac:dyDescent="0.25">
      <c r="A34" s="436" t="s">
        <v>136</v>
      </c>
      <c r="B34" s="18" t="s">
        <v>522</v>
      </c>
      <c r="C34" s="385" t="s">
        <v>521</v>
      </c>
      <c r="D34" s="47">
        <v>1000</v>
      </c>
      <c r="E34" s="47">
        <v>1214</v>
      </c>
      <c r="F34" s="47">
        <v>1214</v>
      </c>
      <c r="G34" s="47">
        <v>1200</v>
      </c>
      <c r="H34" s="131">
        <f t="shared" si="1"/>
        <v>1.2</v>
      </c>
      <c r="I34" s="147"/>
    </row>
    <row r="35" spans="1:9" s="406" customFormat="1" ht="15" customHeight="1" x14ac:dyDescent="0.25">
      <c r="A35" s="436" t="s">
        <v>137</v>
      </c>
      <c r="B35" s="18" t="s">
        <v>526</v>
      </c>
      <c r="C35" s="385" t="s">
        <v>536</v>
      </c>
      <c r="D35" s="47">
        <v>1000</v>
      </c>
      <c r="E35" s="47">
        <v>676</v>
      </c>
      <c r="F35" s="47">
        <v>676</v>
      </c>
      <c r="G35" s="47">
        <v>0</v>
      </c>
      <c r="H35" s="131">
        <f t="shared" si="1"/>
        <v>0</v>
      </c>
      <c r="I35" s="147"/>
    </row>
    <row r="36" spans="1:9" s="40" customFormat="1" ht="15" customHeight="1" x14ac:dyDescent="0.25">
      <c r="A36" s="436" t="s">
        <v>138</v>
      </c>
      <c r="B36" s="18" t="s">
        <v>530</v>
      </c>
      <c r="C36" s="385" t="s">
        <v>534</v>
      </c>
      <c r="D36" s="47">
        <v>2</v>
      </c>
      <c r="E36" s="47">
        <v>2</v>
      </c>
      <c r="F36" s="47">
        <v>2</v>
      </c>
      <c r="G36" s="47">
        <v>3</v>
      </c>
      <c r="H36" s="131">
        <f t="shared" si="1"/>
        <v>1.5</v>
      </c>
      <c r="I36" s="147"/>
    </row>
    <row r="37" spans="1:9" s="40" customFormat="1" ht="15" customHeight="1" x14ac:dyDescent="0.25">
      <c r="A37" s="28" t="s">
        <v>14</v>
      </c>
      <c r="B37" s="133" t="s">
        <v>556</v>
      </c>
      <c r="C37" s="133" t="s">
        <v>557</v>
      </c>
      <c r="D37" s="29">
        <v>16988</v>
      </c>
      <c r="E37" s="29">
        <v>17020</v>
      </c>
      <c r="F37" s="29">
        <v>17020</v>
      </c>
      <c r="G37" s="29">
        <v>18986</v>
      </c>
      <c r="H37" s="130">
        <f t="shared" si="1"/>
        <v>1.1176124323051566</v>
      </c>
      <c r="I37" s="147"/>
    </row>
    <row r="38" spans="1:9" ht="13" thickBot="1" x14ac:dyDescent="0.3">
      <c r="A38" s="134" t="s">
        <v>52</v>
      </c>
      <c r="B38" s="140" t="s">
        <v>146</v>
      </c>
      <c r="C38" s="140" t="s">
        <v>558</v>
      </c>
      <c r="D38" s="135">
        <v>880</v>
      </c>
      <c r="E38" s="135">
        <v>880</v>
      </c>
      <c r="F38" s="135">
        <v>880</v>
      </c>
      <c r="G38" s="135">
        <v>656</v>
      </c>
      <c r="H38" s="144">
        <f t="shared" si="1"/>
        <v>0.74545454545454548</v>
      </c>
    </row>
    <row r="39" spans="1:9" ht="13.5" thickTop="1" thickBot="1" x14ac:dyDescent="0.3">
      <c r="A39" s="771" t="s">
        <v>244</v>
      </c>
      <c r="B39" s="771"/>
      <c r="C39" s="399"/>
      <c r="D39" s="67">
        <f>D33+D37+D38</f>
        <v>19870</v>
      </c>
      <c r="E39" s="67">
        <f>E33+E37+E38</f>
        <v>19792</v>
      </c>
      <c r="F39" s="67">
        <f>F33+F37+F38</f>
        <v>19792</v>
      </c>
      <c r="G39" s="67">
        <f>G33+G37+G38</f>
        <v>20845</v>
      </c>
      <c r="H39" s="136">
        <f t="shared" si="1"/>
        <v>1.04906894816306</v>
      </c>
    </row>
    <row r="40" spans="1:9" ht="13" thickTop="1" x14ac:dyDescent="0.25">
      <c r="G40" s="148"/>
    </row>
    <row r="41" spans="1:9" x14ac:dyDescent="0.25">
      <c r="G41" s="149"/>
    </row>
  </sheetData>
  <sheetProtection selectLockedCells="1" selectUnlockedCells="1"/>
  <mergeCells count="4">
    <mergeCell ref="A26:B26"/>
    <mergeCell ref="A39:B39"/>
    <mergeCell ref="A4:H4"/>
    <mergeCell ref="A29:H2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4</vt:i4>
      </vt:variant>
    </vt:vector>
  </HeadingPairs>
  <TitlesOfParts>
    <vt:vector size="30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 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25.sz. melléklet</vt:lpstr>
      <vt:lpstr>26.sz. melléklet</vt:lpstr>
      <vt:lpstr>'13.sz. melléklet'!Nyomtatási_terület</vt:lpstr>
      <vt:lpstr>'2.sz. melléklet'!Nyomtatási_terület</vt:lpstr>
      <vt:lpstr>'22.sz. melléklet'!Nyomtatási_terület</vt:lpstr>
      <vt:lpstr>'25.sz.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2016-02-11T13:38:34Z</cp:lastPrinted>
  <dcterms:created xsi:type="dcterms:W3CDTF">2014-02-03T15:00:44Z</dcterms:created>
  <dcterms:modified xsi:type="dcterms:W3CDTF">2016-02-11T13:56:39Z</dcterms:modified>
</cp:coreProperties>
</file>